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45" windowWidth="16560" windowHeight="11745" tabRatio="725"/>
  </bookViews>
  <sheets>
    <sheet name="Gesamtwertung 23 24" sheetId="81" r:id="rId1"/>
    <sheet name="Lauf 1+2" sheetId="82" r:id="rId2"/>
    <sheet name="Lauf 3+4" sheetId="83" r:id="rId3"/>
    <sheet name="Lauf 5+6" sheetId="85" r:id="rId4"/>
    <sheet name="Lauf 7+8" sheetId="87" r:id="rId5"/>
    <sheet name="Lauf 9+10" sheetId="88" r:id="rId6"/>
    <sheet name="Finale" sheetId="89" r:id="rId7"/>
    <sheet name="Vorlage" sheetId="86" r:id="rId8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81"/>
  <c r="F67" s="1"/>
  <c r="G52"/>
  <c r="F52" s="1"/>
  <c r="G53"/>
  <c r="F53" s="1"/>
  <c r="J48" i="89"/>
  <c r="I10"/>
  <c r="I11"/>
  <c r="J11" s="1"/>
  <c r="G24" i="81"/>
  <c r="F24" s="1"/>
  <c r="I17" i="89"/>
  <c r="P77"/>
  <c r="I77"/>
  <c r="P76"/>
  <c r="I76"/>
  <c r="P75"/>
  <c r="I75"/>
  <c r="P69"/>
  <c r="I69"/>
  <c r="P74"/>
  <c r="I74"/>
  <c r="P70"/>
  <c r="I70"/>
  <c r="P73"/>
  <c r="I73"/>
  <c r="P72"/>
  <c r="I72"/>
  <c r="P71"/>
  <c r="I71"/>
  <c r="P68"/>
  <c r="I68"/>
  <c r="P66"/>
  <c r="I66"/>
  <c r="P65"/>
  <c r="I65"/>
  <c r="P67"/>
  <c r="I67"/>
  <c r="P64"/>
  <c r="I64"/>
  <c r="J59"/>
  <c r="I59"/>
  <c r="J58"/>
  <c r="I58"/>
  <c r="J57"/>
  <c r="I57"/>
  <c r="J51"/>
  <c r="I51"/>
  <c r="J52"/>
  <c r="I52"/>
  <c r="J55"/>
  <c r="I55"/>
  <c r="J56"/>
  <c r="I56"/>
  <c r="J53"/>
  <c r="I53"/>
  <c r="J54"/>
  <c r="I54"/>
  <c r="J50"/>
  <c r="I50"/>
  <c r="I47"/>
  <c r="J49"/>
  <c r="I49"/>
  <c r="I48"/>
  <c r="P40"/>
  <c r="I40"/>
  <c r="P37"/>
  <c r="I37"/>
  <c r="P38"/>
  <c r="I38"/>
  <c r="P36"/>
  <c r="I36"/>
  <c r="P33"/>
  <c r="I33"/>
  <c r="P32"/>
  <c r="I32"/>
  <c r="P39"/>
  <c r="I39"/>
  <c r="P34"/>
  <c r="I34"/>
  <c r="P35"/>
  <c r="I35"/>
  <c r="P31"/>
  <c r="I31"/>
  <c r="P30"/>
  <c r="I30"/>
  <c r="P28"/>
  <c r="I28"/>
  <c r="P29"/>
  <c r="I29"/>
  <c r="P27"/>
  <c r="I27"/>
  <c r="I20"/>
  <c r="I22"/>
  <c r="I21"/>
  <c r="I16"/>
  <c r="I14"/>
  <c r="I19"/>
  <c r="I13"/>
  <c r="I12"/>
  <c r="J12" s="1"/>
  <c r="I15"/>
  <c r="J15" s="1"/>
  <c r="I18"/>
  <c r="J18" s="1"/>
  <c r="F84" i="81"/>
  <c r="F82"/>
  <c r="J54" i="88"/>
  <c r="J55"/>
  <c r="J56"/>
  <c r="J57"/>
  <c r="J58"/>
  <c r="J59"/>
  <c r="J60"/>
  <c r="J61"/>
  <c r="J62"/>
  <c r="J63"/>
  <c r="J64"/>
  <c r="J65"/>
  <c r="I65"/>
  <c r="I52"/>
  <c r="J52"/>
  <c r="I53"/>
  <c r="J53"/>
  <c r="I57"/>
  <c r="I51"/>
  <c r="P85"/>
  <c r="I85"/>
  <c r="I64"/>
  <c r="I59"/>
  <c r="I44"/>
  <c r="P44"/>
  <c r="I19"/>
  <c r="I22"/>
  <c r="I23"/>
  <c r="I17"/>
  <c r="I12"/>
  <c r="I14"/>
  <c r="I10"/>
  <c r="I24"/>
  <c r="I13"/>
  <c r="I16"/>
  <c r="I11"/>
  <c r="J11" s="1"/>
  <c r="I18"/>
  <c r="I21"/>
  <c r="I20"/>
  <c r="I15"/>
  <c r="J24"/>
  <c r="P80"/>
  <c r="I80"/>
  <c r="P81"/>
  <c r="I81"/>
  <c r="P78"/>
  <c r="I78"/>
  <c r="P83"/>
  <c r="I83"/>
  <c r="P82"/>
  <c r="I82"/>
  <c r="P75"/>
  <c r="I75"/>
  <c r="P77"/>
  <c r="I77"/>
  <c r="P79"/>
  <c r="I79"/>
  <c r="P73"/>
  <c r="I73"/>
  <c r="P72"/>
  <c r="I72"/>
  <c r="P84"/>
  <c r="I84"/>
  <c r="P76"/>
  <c r="I76"/>
  <c r="P74"/>
  <c r="I74"/>
  <c r="P70"/>
  <c r="I70"/>
  <c r="P71"/>
  <c r="I71"/>
  <c r="I58"/>
  <c r="I56"/>
  <c r="I62"/>
  <c r="I55"/>
  <c r="I63"/>
  <c r="I54"/>
  <c r="I61"/>
  <c r="I60"/>
  <c r="P43"/>
  <c r="I43"/>
  <c r="P38"/>
  <c r="I38"/>
  <c r="P36"/>
  <c r="I36"/>
  <c r="P37"/>
  <c r="I37"/>
  <c r="P40"/>
  <c r="I40"/>
  <c r="P42"/>
  <c r="I42"/>
  <c r="P35"/>
  <c r="I35"/>
  <c r="P41"/>
  <c r="I41"/>
  <c r="P31"/>
  <c r="I31"/>
  <c r="P32"/>
  <c r="I32"/>
  <c r="P39"/>
  <c r="I39"/>
  <c r="P33"/>
  <c r="I33"/>
  <c r="P30"/>
  <c r="I30"/>
  <c r="P29"/>
  <c r="I29"/>
  <c r="P34"/>
  <c r="I34"/>
  <c r="J18"/>
  <c r="F83" i="81"/>
  <c r="G48"/>
  <c r="F48" s="1"/>
  <c r="G39"/>
  <c r="F39" s="1"/>
  <c r="G46"/>
  <c r="F46" s="1"/>
  <c r="G22"/>
  <c r="F22" s="1"/>
  <c r="G13"/>
  <c r="F13" s="1"/>
  <c r="I51" i="87"/>
  <c r="I52"/>
  <c r="I53"/>
  <c r="I54"/>
  <c r="I55"/>
  <c r="I56"/>
  <c r="I57"/>
  <c r="I58"/>
  <c r="I59"/>
  <c r="I60"/>
  <c r="I61"/>
  <c r="I62"/>
  <c r="I49"/>
  <c r="I50"/>
  <c r="P81"/>
  <c r="I81"/>
  <c r="P80"/>
  <c r="I80"/>
  <c r="P79"/>
  <c r="I79"/>
  <c r="P78"/>
  <c r="I78"/>
  <c r="P76"/>
  <c r="I76"/>
  <c r="P75"/>
  <c r="I75"/>
  <c r="P74"/>
  <c r="I74"/>
  <c r="G74"/>
  <c r="P73"/>
  <c r="I73"/>
  <c r="G73" s="1"/>
  <c r="P77"/>
  <c r="I77"/>
  <c r="G77" s="1"/>
  <c r="P72"/>
  <c r="I72"/>
  <c r="G72" s="1"/>
  <c r="P71"/>
  <c r="I71"/>
  <c r="G71" s="1"/>
  <c r="P70"/>
  <c r="I70"/>
  <c r="P69"/>
  <c r="I69"/>
  <c r="G69" s="1"/>
  <c r="P68"/>
  <c r="I68"/>
  <c r="P67"/>
  <c r="I67"/>
  <c r="J62"/>
  <c r="J61"/>
  <c r="J60"/>
  <c r="J59"/>
  <c r="J58"/>
  <c r="J57"/>
  <c r="J56"/>
  <c r="J55"/>
  <c r="J54"/>
  <c r="J53"/>
  <c r="J52"/>
  <c r="J51"/>
  <c r="J50"/>
  <c r="P42"/>
  <c r="I42"/>
  <c r="P41"/>
  <c r="I41"/>
  <c r="P40"/>
  <c r="I40"/>
  <c r="P39"/>
  <c r="I39"/>
  <c r="P38"/>
  <c r="I38"/>
  <c r="P37"/>
  <c r="I37"/>
  <c r="G37"/>
  <c r="P36"/>
  <c r="I36"/>
  <c r="G36" s="1"/>
  <c r="P35"/>
  <c r="I35"/>
  <c r="G35" s="1"/>
  <c r="P34"/>
  <c r="I34"/>
  <c r="P33"/>
  <c r="I33"/>
  <c r="G33" s="1"/>
  <c r="P32"/>
  <c r="I32"/>
  <c r="P31"/>
  <c r="I31"/>
  <c r="P30"/>
  <c r="I30"/>
  <c r="P29"/>
  <c r="I29"/>
  <c r="G29"/>
  <c r="P28"/>
  <c r="I28"/>
  <c r="I23"/>
  <c r="I22"/>
  <c r="J22" s="1"/>
  <c r="I21"/>
  <c r="I20"/>
  <c r="J20" s="1"/>
  <c r="I19"/>
  <c r="I18"/>
  <c r="J18" s="1"/>
  <c r="I17"/>
  <c r="I16"/>
  <c r="J16" s="1"/>
  <c r="I15"/>
  <c r="I14"/>
  <c r="J14" s="1"/>
  <c r="I13"/>
  <c r="I12"/>
  <c r="J12" s="1"/>
  <c r="I11"/>
  <c r="I10"/>
  <c r="J11" s="1"/>
  <c r="G36" i="81"/>
  <c r="F36" s="1"/>
  <c r="G43"/>
  <c r="F43" s="1"/>
  <c r="G44"/>
  <c r="F44" s="1"/>
  <c r="G50"/>
  <c r="F50" s="1"/>
  <c r="G19"/>
  <c r="F19" s="1"/>
  <c r="G14"/>
  <c r="F14" s="1"/>
  <c r="G11"/>
  <c r="F11" s="1"/>
  <c r="I49" i="85"/>
  <c r="I50"/>
  <c r="I51"/>
  <c r="I52"/>
  <c r="I53"/>
  <c r="I54"/>
  <c r="I55"/>
  <c r="I56"/>
  <c r="I57"/>
  <c r="I58"/>
  <c r="I48"/>
  <c r="J49"/>
  <c r="J55"/>
  <c r="J56"/>
  <c r="P38"/>
  <c r="P36"/>
  <c r="P37"/>
  <c r="I38"/>
  <c r="I36"/>
  <c r="I11"/>
  <c r="I12"/>
  <c r="I13"/>
  <c r="I14"/>
  <c r="I15"/>
  <c r="I16"/>
  <c r="I17"/>
  <c r="I18"/>
  <c r="I19"/>
  <c r="I20"/>
  <c r="I21"/>
  <c r="I22"/>
  <c r="I10"/>
  <c r="J15"/>
  <c r="J11"/>
  <c r="J22"/>
  <c r="J21"/>
  <c r="J20"/>
  <c r="J17"/>
  <c r="J18"/>
  <c r="J13"/>
  <c r="J12"/>
  <c r="J16"/>
  <c r="J14"/>
  <c r="J19"/>
  <c r="P70" i="86"/>
  <c r="I70"/>
  <c r="P69"/>
  <c r="I69"/>
  <c r="P68"/>
  <c r="I68"/>
  <c r="P67"/>
  <c r="I67"/>
  <c r="P66"/>
  <c r="I66"/>
  <c r="G66"/>
  <c r="P65"/>
  <c r="I65"/>
  <c r="G65" s="1"/>
  <c r="P64"/>
  <c r="I64"/>
  <c r="G64" s="1"/>
  <c r="P63"/>
  <c r="I63"/>
  <c r="P62"/>
  <c r="I62"/>
  <c r="G62" s="1"/>
  <c r="P61"/>
  <c r="I61"/>
  <c r="P60"/>
  <c r="I60"/>
  <c r="P59"/>
  <c r="I59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I44"/>
  <c r="P36"/>
  <c r="I36"/>
  <c r="P35"/>
  <c r="I35"/>
  <c r="P34"/>
  <c r="I34"/>
  <c r="P33"/>
  <c r="I33"/>
  <c r="P32"/>
  <c r="I32"/>
  <c r="P31"/>
  <c r="I31"/>
  <c r="P30"/>
  <c r="I30"/>
  <c r="P29"/>
  <c r="I29"/>
  <c r="G29"/>
  <c r="P28"/>
  <c r="I28"/>
  <c r="G28" s="1"/>
  <c r="P27"/>
  <c r="I27"/>
  <c r="G27" s="1"/>
  <c r="P26"/>
  <c r="I26"/>
  <c r="P25"/>
  <c r="I25"/>
  <c r="G25" s="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I10"/>
  <c r="J13" i="89" l="1"/>
  <c r="G33" i="86"/>
  <c r="G35"/>
  <c r="G36"/>
  <c r="J13" i="87"/>
  <c r="J15"/>
  <c r="J17"/>
  <c r="J19"/>
  <c r="J21"/>
  <c r="J23"/>
  <c r="G31"/>
  <c r="G32"/>
  <c r="G41"/>
  <c r="G42"/>
  <c r="G79"/>
  <c r="G81"/>
  <c r="G34" i="88"/>
  <c r="G42"/>
  <c r="J21"/>
  <c r="G73" i="89"/>
  <c r="J14"/>
  <c r="J20"/>
  <c r="J19"/>
  <c r="J16"/>
  <c r="J17"/>
  <c r="G37"/>
  <c r="G40"/>
  <c r="G36"/>
  <c r="G35"/>
  <c r="G33"/>
  <c r="G32"/>
  <c r="G31"/>
  <c r="J21"/>
  <c r="J22"/>
  <c r="G27"/>
  <c r="G29"/>
  <c r="G28"/>
  <c r="G30"/>
  <c r="G66"/>
  <c r="G38"/>
  <c r="G64"/>
  <c r="G67"/>
  <c r="G65"/>
  <c r="G68"/>
  <c r="G71"/>
  <c r="G72"/>
  <c r="G70"/>
  <c r="G74"/>
  <c r="G69"/>
  <c r="G75"/>
  <c r="G76"/>
  <c r="G77"/>
  <c r="G34"/>
  <c r="G39"/>
  <c r="G31" i="86"/>
  <c r="G32"/>
  <c r="G60"/>
  <c r="G61"/>
  <c r="G68"/>
  <c r="G69"/>
  <c r="G70"/>
  <c r="G38" i="87"/>
  <c r="G39"/>
  <c r="G40"/>
  <c r="G67"/>
  <c r="G68"/>
  <c r="G76"/>
  <c r="G78"/>
  <c r="G82" i="88"/>
  <c r="G83"/>
  <c r="G80"/>
  <c r="G79"/>
  <c r="G72"/>
  <c r="G73"/>
  <c r="G75"/>
  <c r="G76"/>
  <c r="G70"/>
  <c r="G41"/>
  <c r="G39"/>
  <c r="G43"/>
  <c r="G38"/>
  <c r="G36"/>
  <c r="G35"/>
  <c r="G31"/>
  <c r="G32"/>
  <c r="G44"/>
  <c r="G85"/>
  <c r="J12"/>
  <c r="J22"/>
  <c r="J19"/>
  <c r="J15"/>
  <c r="J14"/>
  <c r="J23"/>
  <c r="J17"/>
  <c r="G74"/>
  <c r="G81"/>
  <c r="G71"/>
  <c r="G84"/>
  <c r="G77"/>
  <c r="G78"/>
  <c r="J13"/>
  <c r="J16"/>
  <c r="J20"/>
  <c r="G29"/>
  <c r="G33"/>
  <c r="G40"/>
  <c r="G37"/>
  <c r="G30"/>
  <c r="G70" i="87"/>
  <c r="G75"/>
  <c r="G80"/>
  <c r="G34"/>
  <c r="G30"/>
  <c r="G28"/>
  <c r="G26" i="86"/>
  <c r="G30"/>
  <c r="G34"/>
  <c r="G59"/>
  <c r="G63"/>
  <c r="G67"/>
  <c r="G36" i="85"/>
  <c r="G38"/>
  <c r="I66"/>
  <c r="I64"/>
  <c r="I67"/>
  <c r="I70"/>
  <c r="I68"/>
  <c r="I71"/>
  <c r="I72"/>
  <c r="I65"/>
  <c r="I74"/>
  <c r="I73"/>
  <c r="I69"/>
  <c r="I63"/>
  <c r="P74"/>
  <c r="P69"/>
  <c r="P66"/>
  <c r="G66" s="1"/>
  <c r="P64"/>
  <c r="P67"/>
  <c r="P70"/>
  <c r="P68"/>
  <c r="G68" s="1"/>
  <c r="P71"/>
  <c r="P72"/>
  <c r="P65"/>
  <c r="P73"/>
  <c r="P63"/>
  <c r="G74"/>
  <c r="J57"/>
  <c r="J51"/>
  <c r="J50"/>
  <c r="J58"/>
  <c r="J53"/>
  <c r="J52"/>
  <c r="J54"/>
  <c r="I37"/>
  <c r="P35"/>
  <c r="I35"/>
  <c r="P31"/>
  <c r="I31"/>
  <c r="P30"/>
  <c r="I30"/>
  <c r="P32"/>
  <c r="I32"/>
  <c r="P28"/>
  <c r="I28"/>
  <c r="P34"/>
  <c r="I34"/>
  <c r="P29"/>
  <c r="I29"/>
  <c r="P33"/>
  <c r="I33"/>
  <c r="P39"/>
  <c r="I39"/>
  <c r="P27"/>
  <c r="I27"/>
  <c r="P40"/>
  <c r="I40"/>
  <c r="I52" i="83"/>
  <c r="J52"/>
  <c r="I53"/>
  <c r="J53"/>
  <c r="I54"/>
  <c r="J54"/>
  <c r="P36"/>
  <c r="P35"/>
  <c r="I35"/>
  <c r="I36"/>
  <c r="I19"/>
  <c r="J19"/>
  <c r="I20"/>
  <c r="J20"/>
  <c r="G70"/>
  <c r="G68"/>
  <c r="G62"/>
  <c r="G66"/>
  <c r="G67"/>
  <c r="G64"/>
  <c r="G65"/>
  <c r="G63"/>
  <c r="G59"/>
  <c r="J51"/>
  <c r="I51"/>
  <c r="J50"/>
  <c r="I50"/>
  <c r="J49"/>
  <c r="I49"/>
  <c r="J48"/>
  <c r="I48"/>
  <c r="J47"/>
  <c r="I47"/>
  <c r="J46"/>
  <c r="I46"/>
  <c r="J45"/>
  <c r="I45"/>
  <c r="I44"/>
  <c r="P34"/>
  <c r="I30"/>
  <c r="P31"/>
  <c r="I34"/>
  <c r="P28"/>
  <c r="I29"/>
  <c r="P29"/>
  <c r="I27"/>
  <c r="P32"/>
  <c r="I33"/>
  <c r="P33"/>
  <c r="I32"/>
  <c r="P30"/>
  <c r="I28"/>
  <c r="P27"/>
  <c r="I31"/>
  <c r="P26"/>
  <c r="I26"/>
  <c r="P25"/>
  <c r="I25"/>
  <c r="J18"/>
  <c r="I18"/>
  <c r="J17"/>
  <c r="I17"/>
  <c r="J16"/>
  <c r="I16"/>
  <c r="J15"/>
  <c r="I15"/>
  <c r="J14"/>
  <c r="I14"/>
  <c r="J13"/>
  <c r="I13"/>
  <c r="J12"/>
  <c r="I12"/>
  <c r="J11"/>
  <c r="I11"/>
  <c r="I10"/>
  <c r="F77" i="81"/>
  <c r="F79"/>
  <c r="G63" i="85" l="1"/>
  <c r="G65"/>
  <c r="G71"/>
  <c r="G70"/>
  <c r="G64"/>
  <c r="G72"/>
  <c r="G67"/>
  <c r="G69"/>
  <c r="G40"/>
  <c r="G39"/>
  <c r="G73"/>
  <c r="G28"/>
  <c r="G35"/>
  <c r="G32"/>
  <c r="G30"/>
  <c r="G31"/>
  <c r="G27"/>
  <c r="G33"/>
  <c r="G29"/>
  <c r="G34"/>
  <c r="G37"/>
  <c r="G36" i="83"/>
  <c r="G35"/>
  <c r="G69"/>
  <c r="G61"/>
  <c r="G60"/>
  <c r="G25"/>
  <c r="G26"/>
  <c r="G31"/>
  <c r="G28"/>
  <c r="G32"/>
  <c r="G33"/>
  <c r="G27"/>
  <c r="G29"/>
  <c r="G34"/>
  <c r="G30"/>
  <c r="P64" i="82"/>
  <c r="I64"/>
  <c r="P63"/>
  <c r="I63"/>
  <c r="P61"/>
  <c r="I61"/>
  <c r="P62"/>
  <c r="I60"/>
  <c r="P57"/>
  <c r="I57"/>
  <c r="P60"/>
  <c r="I62"/>
  <c r="P56"/>
  <c r="I59"/>
  <c r="P58"/>
  <c r="I56"/>
  <c r="P59"/>
  <c r="I55"/>
  <c r="P55"/>
  <c r="I58"/>
  <c r="G61" i="81"/>
  <c r="F61" s="1"/>
  <c r="G59" i="82" l="1"/>
  <c r="G62"/>
  <c r="G58"/>
  <c r="G63"/>
  <c r="G56"/>
  <c r="G60"/>
  <c r="G61"/>
  <c r="G55"/>
  <c r="G57"/>
  <c r="G64"/>
  <c r="G66" i="81" l="1"/>
  <c r="F66" s="1"/>
  <c r="G59"/>
  <c r="F59" s="1"/>
  <c r="G63"/>
  <c r="F63" s="1"/>
  <c r="G62"/>
  <c r="F62" s="1"/>
  <c r="G60"/>
  <c r="F60" s="1"/>
  <c r="G65"/>
  <c r="F65" s="1"/>
  <c r="G64"/>
  <c r="F64" s="1"/>
  <c r="G17" l="1"/>
  <c r="F17" s="1"/>
  <c r="G16"/>
  <c r="F16" s="1"/>
  <c r="G15"/>
  <c r="F15" s="1"/>
  <c r="F92"/>
  <c r="F81"/>
  <c r="G49"/>
  <c r="F49" s="1"/>
  <c r="G18"/>
  <c r="F18" s="1"/>
  <c r="Q12" i="82"/>
  <c r="Q13"/>
  <c r="Q14"/>
  <c r="Q15"/>
  <c r="Q16"/>
  <c r="Q17"/>
  <c r="Q18"/>
  <c r="Q19"/>
  <c r="P11"/>
  <c r="P12"/>
  <c r="P13"/>
  <c r="P14"/>
  <c r="P15"/>
  <c r="P16"/>
  <c r="P17"/>
  <c r="P18"/>
  <c r="P19"/>
  <c r="P10"/>
  <c r="Q11"/>
  <c r="F76" i="81"/>
  <c r="G45"/>
  <c r="F45" s="1"/>
  <c r="G7"/>
  <c r="F7" s="1"/>
  <c r="F94"/>
  <c r="F93"/>
  <c r="F74"/>
  <c r="P43" i="82" l="1"/>
  <c r="P44"/>
  <c r="P45"/>
  <c r="P46"/>
  <c r="P47"/>
  <c r="P48"/>
  <c r="P49"/>
  <c r="P50"/>
  <c r="P42"/>
  <c r="Q44"/>
  <c r="Q45"/>
  <c r="Q46"/>
  <c r="Q47"/>
  <c r="Q48"/>
  <c r="Q49"/>
  <c r="Q50"/>
  <c r="Q43"/>
  <c r="I29"/>
  <c r="P29"/>
  <c r="F80" i="81"/>
  <c r="G29" i="82" l="1"/>
  <c r="I30"/>
  <c r="G12" i="81"/>
  <c r="F12" s="1"/>
  <c r="G32"/>
  <c r="F32" s="1"/>
  <c r="P27" i="82"/>
  <c r="I27"/>
  <c r="P31"/>
  <c r="I31"/>
  <c r="P28"/>
  <c r="I28"/>
  <c r="P30"/>
  <c r="P26"/>
  <c r="I26"/>
  <c r="P33"/>
  <c r="I33"/>
  <c r="P25"/>
  <c r="I25"/>
  <c r="P34"/>
  <c r="I34"/>
  <c r="P24"/>
  <c r="I24"/>
  <c r="P32"/>
  <c r="I32"/>
  <c r="G32" l="1"/>
  <c r="G34"/>
  <c r="G30"/>
  <c r="G25"/>
  <c r="G33"/>
  <c r="G26"/>
  <c r="G24"/>
  <c r="G28"/>
  <c r="G31"/>
  <c r="G27"/>
  <c r="F78" i="81" l="1"/>
  <c r="F75"/>
  <c r="G33" l="1"/>
  <c r="F33" s="1"/>
  <c r="G42"/>
  <c r="F42" s="1"/>
  <c r="G38"/>
  <c r="F38" s="1"/>
  <c r="G31"/>
  <c r="F31" s="1"/>
  <c r="G40"/>
  <c r="F40" s="1"/>
  <c r="G37"/>
  <c r="F37" s="1"/>
  <c r="G47"/>
  <c r="F47" s="1"/>
  <c r="G35"/>
  <c r="F35" s="1"/>
  <c r="G34"/>
  <c r="F34" s="1"/>
  <c r="G51"/>
  <c r="F51" s="1"/>
  <c r="G41"/>
  <c r="F41" s="1"/>
  <c r="G9"/>
  <c r="F9" s="1"/>
  <c r="F89"/>
  <c r="F88"/>
  <c r="F90"/>
  <c r="F91"/>
  <c r="G20" l="1"/>
  <c r="F20" s="1"/>
  <c r="G21"/>
  <c r="F21" s="1"/>
  <c r="G8"/>
  <c r="F8" s="1"/>
  <c r="G10"/>
  <c r="F10" s="1"/>
  <c r="G23"/>
  <c r="F23" s="1"/>
</calcChain>
</file>

<file path=xl/comments1.xml><?xml version="1.0" encoding="utf-8"?>
<comments xmlns="http://schemas.openxmlformats.org/spreadsheetml/2006/main">
  <authors>
    <author>DIETER</author>
    <author>ROSI</author>
  </authors>
  <commentList>
    <comment ref="E40" authorId="0">
      <text>
        <r>
          <rPr>
            <b/>
            <sz val="9"/>
            <color indexed="81"/>
            <rFont val="Tahoma"/>
            <family val="2"/>
          </rPr>
          <t>Gentleman</t>
        </r>
      </text>
    </comment>
    <comment ref="E41" authorId="0">
      <text>
        <r>
          <rPr>
            <b/>
            <sz val="9"/>
            <color indexed="81"/>
            <rFont val="Tahoma"/>
            <family val="2"/>
          </rPr>
          <t>Gentleman</t>
        </r>
      </text>
    </comment>
    <comment ref="E42" authorId="0">
      <text>
        <r>
          <rPr>
            <b/>
            <sz val="9"/>
            <color indexed="81"/>
            <rFont val="Tahoma"/>
            <family val="2"/>
          </rPr>
          <t>Gentleman</t>
        </r>
      </text>
    </comment>
    <comment ref="E46" authorId="0">
      <text>
        <r>
          <rPr>
            <b/>
            <sz val="9"/>
            <color indexed="81"/>
            <rFont val="Tahoma"/>
            <family val="2"/>
          </rPr>
          <t>Gentleman</t>
        </r>
      </text>
    </comment>
    <comment ref="E47" authorId="0">
      <text>
        <r>
          <rPr>
            <b/>
            <sz val="9"/>
            <color indexed="81"/>
            <rFont val="Tahoma"/>
            <family val="2"/>
          </rPr>
          <t>Gentleman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Gentleman</t>
        </r>
      </text>
    </comment>
    <comment ref="E51" authorId="0">
      <text>
        <r>
          <rPr>
            <b/>
            <sz val="9"/>
            <color indexed="81"/>
            <rFont val="Tahoma"/>
            <family val="2"/>
          </rPr>
          <t>Gentleman</t>
        </r>
      </text>
    </comment>
    <comment ref="E53" authorId="1">
      <text>
        <r>
          <rPr>
            <b/>
            <sz val="9"/>
            <color indexed="81"/>
            <rFont val="Tahoma"/>
            <family val="2"/>
          </rPr>
          <t>Gentleman</t>
        </r>
      </text>
    </comment>
  </commentList>
</comments>
</file>

<file path=xl/comments2.xml><?xml version="1.0" encoding="utf-8"?>
<comments xmlns="http://schemas.openxmlformats.org/spreadsheetml/2006/main">
  <authors>
    <author>ROSI</author>
  </authors>
  <commentList>
    <comment ref="G30" authorId="0">
      <text>
        <r>
          <rPr>
            <sz val="9"/>
            <color indexed="81"/>
            <rFont val="Tahoma"/>
            <family val="2"/>
          </rPr>
          <t>Strafe: Gewicht</t>
        </r>
      </text>
    </comment>
    <comment ref="G32" authorId="0">
      <text>
        <r>
          <rPr>
            <sz val="9"/>
            <color indexed="81"/>
            <rFont val="Tahoma"/>
            <family val="2"/>
          </rPr>
          <t>Strafe Gewicht</t>
        </r>
      </text>
    </comment>
    <comment ref="G34" authorId="0">
      <text>
        <r>
          <rPr>
            <sz val="9"/>
            <color indexed="81"/>
            <rFont val="Tahoma"/>
            <family val="2"/>
          </rPr>
          <t>Strafe Gewicht + Höhe</t>
        </r>
      </text>
    </comment>
    <comment ref="G59" authorId="0">
      <text>
        <r>
          <rPr>
            <sz val="9"/>
            <color indexed="81"/>
            <rFont val="Tahoma"/>
            <family val="2"/>
          </rPr>
          <t xml:space="preserve">Strafe : Gewicht
</t>
        </r>
      </text>
    </comment>
  </commentList>
</comments>
</file>

<file path=xl/comments3.xml><?xml version="1.0" encoding="utf-8"?>
<comments xmlns="http://schemas.openxmlformats.org/spreadsheetml/2006/main">
  <authors>
    <author>ROSI</author>
  </authors>
  <commentList>
    <comment ref="G39" authorId="0">
      <text>
        <r>
          <rPr>
            <sz val="9"/>
            <color indexed="81"/>
            <rFont val="Tahoma"/>
            <family val="2"/>
          </rPr>
          <t xml:space="preserve">Strafe Gewicht
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 xml:space="preserve">Autotausch
gefahrene Runden nicht erruierbar
</t>
        </r>
      </text>
    </comment>
  </commentList>
</comments>
</file>

<file path=xl/comments4.xml><?xml version="1.0" encoding="utf-8"?>
<comments xmlns="http://schemas.openxmlformats.org/spreadsheetml/2006/main">
  <authors>
    <author>ROSI</author>
  </authors>
  <commentList>
    <comment ref="G77" authorId="0">
      <text>
        <r>
          <rPr>
            <sz val="9"/>
            <color indexed="81"/>
            <rFont val="Tahoma"/>
            <family val="2"/>
          </rPr>
          <t>Strafe Höhe</t>
        </r>
      </text>
    </comment>
  </commentList>
</comments>
</file>

<file path=xl/comments5.xml><?xml version="1.0" encoding="utf-8"?>
<comments xmlns="http://schemas.openxmlformats.org/spreadsheetml/2006/main">
  <authors>
    <author>ROSI</author>
  </authors>
  <commentList>
    <comment ref="G34" authorId="0">
      <text>
        <r>
          <rPr>
            <b/>
            <sz val="9"/>
            <color indexed="81"/>
            <rFont val="Tahoma"/>
            <family val="2"/>
          </rPr>
          <t>Gewicht</t>
        </r>
      </text>
    </comment>
    <comment ref="G42" authorId="0">
      <text>
        <r>
          <rPr>
            <b/>
            <sz val="9"/>
            <color indexed="81"/>
            <rFont val="Tahoma"/>
            <family val="2"/>
          </rPr>
          <t>Gewicht</t>
        </r>
      </text>
    </comment>
  </commentList>
</comments>
</file>

<file path=xl/sharedStrings.xml><?xml version="1.0" encoding="utf-8"?>
<sst xmlns="http://schemas.openxmlformats.org/spreadsheetml/2006/main" count="2554" uniqueCount="204">
  <si>
    <t>Fahrzeug</t>
  </si>
  <si>
    <t>Platz</t>
  </si>
  <si>
    <t>Dieter Mayr</t>
  </si>
  <si>
    <t>Zeit</t>
  </si>
  <si>
    <t>Punkte</t>
  </si>
  <si>
    <t>FahrerIn</t>
  </si>
  <si>
    <t>◄</t>
  </si>
  <si>
    <t>Gesamt- punkte</t>
  </si>
  <si>
    <t>▼1</t>
  </si>
  <si>
    <t>▲2</t>
  </si>
  <si>
    <t>neu</t>
  </si>
  <si>
    <t>Chassis</t>
  </si>
  <si>
    <t>Corvette</t>
  </si>
  <si>
    <t>Einzelergebnisse</t>
  </si>
  <si>
    <t>Team</t>
  </si>
  <si>
    <t>Spurübersicht Turn 1</t>
  </si>
  <si>
    <t>Spurübersicht Turn 2</t>
  </si>
  <si>
    <t>gesamt</t>
  </si>
  <si>
    <t>Wertungs runden</t>
  </si>
  <si>
    <t>1. Lauf</t>
  </si>
  <si>
    <t>2. Lauf</t>
  </si>
  <si>
    <t>Rennen       2 x 5 x 6 Minuten</t>
  </si>
  <si>
    <t>Teammeisterschaft</t>
  </si>
  <si>
    <t>5. Lauf</t>
  </si>
  <si>
    <t>4. Lauf</t>
  </si>
  <si>
    <t>3. Lauf</t>
  </si>
  <si>
    <t>Markenwertung</t>
  </si>
  <si>
    <t>Fahrer Einstufung</t>
  </si>
  <si>
    <t>▲1</t>
  </si>
  <si>
    <t>▲3</t>
  </si>
  <si>
    <t>▼2</t>
  </si>
  <si>
    <t>▼3</t>
  </si>
  <si>
    <t>7. Lauf</t>
  </si>
  <si>
    <t>6. Lauf</t>
  </si>
  <si>
    <t>Leo Rebler</t>
  </si>
  <si>
    <t>Wolfgang Mitschka</t>
  </si>
  <si>
    <t>Poldi Karla</t>
  </si>
  <si>
    <t>AS Diamond</t>
  </si>
  <si>
    <t>▼4</t>
  </si>
  <si>
    <t>▲4</t>
  </si>
  <si>
    <t>8. Lauf</t>
  </si>
  <si>
    <t>max. zwei Fahrzeuge einer Marke pro Lauf</t>
  </si>
  <si>
    <t>Team Punkte</t>
  </si>
  <si>
    <t>TEAM</t>
  </si>
  <si>
    <t>Finaltag nur bei Teilnahme als Streicher nutzbar!</t>
  </si>
  <si>
    <t>Chassiswertung</t>
  </si>
  <si>
    <t>Metris</t>
  </si>
  <si>
    <t>Fahrermeisterschaft</t>
  </si>
  <si>
    <t>9. Lauf</t>
  </si>
  <si>
    <t>10. Lauf</t>
  </si>
  <si>
    <t>Gesamt-punkte</t>
  </si>
  <si>
    <r>
      <t>FahrerIn</t>
    </r>
    <r>
      <rPr>
        <b/>
        <sz val="11"/>
        <rFont val="Arial"/>
        <family val="2"/>
      </rPr>
      <t xml:space="preserve"> (Qualifyer)</t>
    </r>
  </si>
  <si>
    <t>▲5</t>
  </si>
  <si>
    <t>Lamborghini</t>
  </si>
  <si>
    <t>11. Lauf</t>
  </si>
  <si>
    <t>12. Lauf</t>
  </si>
  <si>
    <t>▼5</t>
  </si>
  <si>
    <t>Lamb. Huracan</t>
  </si>
  <si>
    <t>Corvette C7</t>
  </si>
  <si>
    <r>
      <rPr>
        <b/>
        <sz val="18"/>
        <rFont val="Arial"/>
        <family val="2"/>
      </rPr>
      <t>FahrerIn</t>
    </r>
    <r>
      <rPr>
        <b/>
        <sz val="10"/>
        <rFont val="Arial"/>
        <family val="2"/>
      </rPr>
      <t xml:space="preserve"> (Qualifyer)</t>
    </r>
  </si>
  <si>
    <t>INOX</t>
  </si>
  <si>
    <t>Christian Strell</t>
  </si>
  <si>
    <t>Werner Trawnicek</t>
  </si>
  <si>
    <t>Herbert Drkac</t>
  </si>
  <si>
    <t>Per Bosch</t>
  </si>
  <si>
    <t>Spurwahl</t>
  </si>
  <si>
    <t>Fahrer</t>
  </si>
  <si>
    <t>ERB</t>
  </si>
  <si>
    <t>WOM</t>
  </si>
  <si>
    <t>CHS</t>
  </si>
  <si>
    <t>FRL</t>
  </si>
  <si>
    <t>DIM</t>
  </si>
  <si>
    <t>POK</t>
  </si>
  <si>
    <t>LER</t>
  </si>
  <si>
    <t>PEB</t>
  </si>
  <si>
    <t>PES</t>
  </si>
  <si>
    <t>WET</t>
  </si>
  <si>
    <t>THG</t>
  </si>
  <si>
    <t>ANV</t>
  </si>
  <si>
    <t>MAB</t>
  </si>
  <si>
    <t>HED</t>
  </si>
  <si>
    <t>Ersten</t>
  </si>
  <si>
    <t>Vorigen</t>
  </si>
  <si>
    <t>Rückstand zum:</t>
  </si>
  <si>
    <t xml:space="preserve">Dieter Mayr </t>
  </si>
  <si>
    <t>Werner Trawnitschek</t>
  </si>
  <si>
    <t>SRT1</t>
  </si>
  <si>
    <t>Semi Womi</t>
  </si>
  <si>
    <t>MD 22</t>
  </si>
  <si>
    <t>KTM X Bow</t>
  </si>
  <si>
    <t>KUR</t>
  </si>
  <si>
    <t>KTM</t>
  </si>
  <si>
    <t>Reihung nach Punkten, dann nach besserem Ergebnis, dann nach früher gefahren</t>
  </si>
  <si>
    <t>Semi WoHu/Mi</t>
  </si>
  <si>
    <t>Gerhard Neuhold</t>
  </si>
  <si>
    <t>Brabham</t>
  </si>
  <si>
    <t>GAMMA 50</t>
  </si>
  <si>
    <t>GAMMA RACING</t>
  </si>
  <si>
    <t>AS Diamond 22</t>
  </si>
  <si>
    <t>PRO</t>
  </si>
  <si>
    <t>PRO/AM</t>
  </si>
  <si>
    <t>AM</t>
  </si>
  <si>
    <t>AM/PRO</t>
  </si>
  <si>
    <t>Peter Siding</t>
  </si>
  <si>
    <t>Andi Vanicek</t>
  </si>
  <si>
    <t>Morgan</t>
  </si>
  <si>
    <t>MD</t>
  </si>
  <si>
    <t>No Limits</t>
  </si>
  <si>
    <t>Gentleman Fahrermeisterschaft</t>
  </si>
  <si>
    <t>Walter Müllner</t>
  </si>
  <si>
    <t xml:space="preserve"> GT SPRINT SERIE SRT    2023/24   1. Renntag</t>
  </si>
  <si>
    <t>SMD 2</t>
  </si>
  <si>
    <t>Franz Sailer</t>
  </si>
  <si>
    <t>Slotmodus 10,5V</t>
  </si>
  <si>
    <t>SLOTANGELS</t>
  </si>
  <si>
    <t>11h00       Qualifying      1 Minute auf Grün</t>
  </si>
  <si>
    <t>SMD 1</t>
  </si>
  <si>
    <t>SRT 2</t>
  </si>
  <si>
    <t>GT SPRINT SERIE SRT    2023/24 Gesamtwertung</t>
  </si>
  <si>
    <t>Christian Höfinger</t>
  </si>
  <si>
    <t>Brabham BT 62</t>
  </si>
  <si>
    <t>EAV</t>
  </si>
  <si>
    <t>SRT 3</t>
  </si>
  <si>
    <t>Morgan Aero 8</t>
  </si>
  <si>
    <t>MK 4</t>
  </si>
  <si>
    <t>MD X24</t>
  </si>
  <si>
    <t>MD X22</t>
  </si>
  <si>
    <t>WL PERFORMANCE</t>
  </si>
  <si>
    <t>Franz Seiler</t>
  </si>
  <si>
    <t>NO PECH</t>
  </si>
  <si>
    <t>GEN</t>
  </si>
  <si>
    <t>CHH</t>
  </si>
  <si>
    <t>WAM</t>
  </si>
  <si>
    <t>FRS</t>
  </si>
  <si>
    <t>16h30     Qualifying      1 Minute auf Grün</t>
  </si>
  <si>
    <t>Michael Liebe</t>
  </si>
  <si>
    <t>Mc Laren</t>
  </si>
  <si>
    <t>Porsche</t>
  </si>
  <si>
    <t>SRT 4</t>
  </si>
  <si>
    <t>SRT 1</t>
  </si>
  <si>
    <t>10h00       Qualifying      1 Minute auf Grün</t>
  </si>
  <si>
    <t>WAT</t>
  </si>
  <si>
    <t>MIL</t>
  </si>
  <si>
    <t>15h30     Qualifying      1 Minute auf Grün</t>
  </si>
  <si>
    <t>Qualifyer</t>
  </si>
  <si>
    <t>Teampartner</t>
  </si>
  <si>
    <t xml:space="preserve"> GT SPRINT SERIE SRT    2023/24   2. Renntag</t>
  </si>
  <si>
    <t>Porsche 991</t>
  </si>
  <si>
    <t xml:space="preserve"> GT SPRINT SERIE SRT    2023/24   3. Renntag</t>
  </si>
  <si>
    <t>Michael Hüther</t>
  </si>
  <si>
    <t>Mike Lang</t>
  </si>
  <si>
    <t>Thomas Gebhardt</t>
  </si>
  <si>
    <t>HF 1</t>
  </si>
  <si>
    <t>Fritz Hauk</t>
  </si>
  <si>
    <t>HF 2</t>
  </si>
  <si>
    <t>HF 3</t>
  </si>
  <si>
    <t>Corvette C6</t>
  </si>
  <si>
    <t>Audi</t>
  </si>
  <si>
    <t>Audi R8 LMS</t>
  </si>
  <si>
    <t>MIH</t>
  </si>
  <si>
    <t>FRH</t>
  </si>
  <si>
    <t>MIL:</t>
  </si>
  <si>
    <t>MIL.</t>
  </si>
  <si>
    <t>HF RACING 2</t>
  </si>
  <si>
    <t>HF RACING 1</t>
  </si>
  <si>
    <t>HF RACING 3</t>
  </si>
  <si>
    <t>Michael Lang</t>
  </si>
  <si>
    <t>Lamborghini Huracan</t>
  </si>
  <si>
    <t xml:space="preserve"> GT SPRINT SERIE SRT    2023/24   4. Renntag</t>
  </si>
  <si>
    <t>SRT 5</t>
  </si>
  <si>
    <t>Gerhard Winkler</t>
  </si>
  <si>
    <t>Franky Himler</t>
  </si>
  <si>
    <t>SRT 6</t>
  </si>
  <si>
    <t>Franz Schmalzbauer</t>
  </si>
  <si>
    <t>Kugsi</t>
  </si>
  <si>
    <t>Alfa 4C GT3</t>
  </si>
  <si>
    <t>Slotangels</t>
  </si>
  <si>
    <t>GEW</t>
  </si>
  <si>
    <t xml:space="preserve">MIH </t>
  </si>
  <si>
    <t>FSC</t>
  </si>
  <si>
    <t>FYH</t>
  </si>
  <si>
    <t>MD X23</t>
  </si>
  <si>
    <t>Einzelergebnisse für Gentlemen</t>
  </si>
  <si>
    <t>Alfa Romeo</t>
  </si>
  <si>
    <t xml:space="preserve"> GT SPRINT SERIE SRT    2023/24   5. Renntag</t>
  </si>
  <si>
    <t>24,02.2024</t>
  </si>
  <si>
    <t>Mercedes AMG</t>
  </si>
  <si>
    <t>Ferrari</t>
  </si>
  <si>
    <t>10h30       Qualifying      1 Minute auf Grün</t>
  </si>
  <si>
    <t>Lamborg. Huracan</t>
  </si>
  <si>
    <t>16h45     Qualifying      1 Minute auf Grün</t>
  </si>
  <si>
    <t>Mercedes</t>
  </si>
  <si>
    <t>Ferrari 488</t>
  </si>
  <si>
    <t xml:space="preserve"> GT SPRINT SERIE SRT    2023/24   Finaler Renntag</t>
  </si>
  <si>
    <t>Gamma Sprint</t>
  </si>
  <si>
    <t>Porsche 992</t>
  </si>
  <si>
    <t>9er Motorritzel!</t>
  </si>
  <si>
    <t>GAMMA SPRINT</t>
  </si>
  <si>
    <t>Werner Hutterer</t>
  </si>
  <si>
    <t xml:space="preserve">Ernst Brajer </t>
  </si>
  <si>
    <t>WEH</t>
  </si>
  <si>
    <r>
      <t xml:space="preserve">WL </t>
    </r>
    <r>
      <rPr>
        <b/>
        <sz val="10"/>
        <rFont val="Arial"/>
        <family val="2"/>
      </rPr>
      <t>PERFORMANCE</t>
    </r>
  </si>
  <si>
    <t>Ernst Brajer</t>
  </si>
  <si>
    <t>vier Streicher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</si>
</sst>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dd\.mm\.yy;@"/>
    <numFmt numFmtId="166" formatCode="[$-C07]d\.mmmm\ yyyy;@"/>
  </numFmts>
  <fonts count="6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color indexed="13"/>
      <name val="Arial"/>
      <family val="2"/>
    </font>
    <font>
      <b/>
      <sz val="15"/>
      <color indexed="10"/>
      <name val="Arial"/>
      <family val="2"/>
    </font>
    <font>
      <sz val="10"/>
      <name val="Arial"/>
      <family val="2"/>
    </font>
    <font>
      <b/>
      <sz val="18"/>
      <color indexed="13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2"/>
      <name val="Arial Black"/>
      <family val="2"/>
    </font>
    <font>
      <b/>
      <sz val="11"/>
      <color indexed="17"/>
      <name val="Arial Black"/>
      <family val="2"/>
    </font>
    <font>
      <b/>
      <sz val="11"/>
      <color indexed="10"/>
      <name val="Arial Black"/>
      <family val="2"/>
    </font>
    <font>
      <sz val="11"/>
      <name val="Arial Black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6"/>
      <color indexed="13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2"/>
      <color indexed="13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8"/>
      <color rgb="FFFFFF00"/>
      <name val="Arial"/>
      <family val="2"/>
    </font>
    <font>
      <b/>
      <sz val="16"/>
      <color rgb="FFFFFF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  <font>
      <b/>
      <sz val="14"/>
      <color indexed="13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rgb="FFFF0000"/>
      <name val="Magneto"/>
      <family val="5"/>
    </font>
    <font>
      <sz val="12"/>
      <color indexed="9"/>
      <name val="Arial"/>
      <family val="2"/>
    </font>
    <font>
      <b/>
      <sz val="24"/>
      <color indexed="1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28"/>
      <color indexed="13"/>
      <name val="Arial"/>
      <family val="2"/>
    </font>
    <font>
      <b/>
      <sz val="8"/>
      <color indexed="10"/>
      <name val="Arial"/>
      <family val="2"/>
    </font>
    <font>
      <b/>
      <sz val="13"/>
      <color indexed="10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b/>
      <sz val="9"/>
      <color rgb="FF0070C0"/>
      <name val="Arial"/>
      <family val="2"/>
    </font>
    <font>
      <b/>
      <sz val="10"/>
      <color indexed="9"/>
      <name val="Arial"/>
      <family val="2"/>
    </font>
    <font>
      <b/>
      <sz val="20"/>
      <color rgb="FFFF0000"/>
      <name val="Arial"/>
      <family val="2"/>
    </font>
    <font>
      <b/>
      <sz val="22"/>
      <color rgb="FFFFFF00"/>
      <name val="Arial"/>
      <family val="2"/>
    </font>
    <font>
      <b/>
      <sz val="10"/>
      <color rgb="FF0070C0"/>
      <name val="Arial"/>
      <family val="2"/>
    </font>
    <font>
      <b/>
      <sz val="9"/>
      <color indexed="81"/>
      <name val="Tahoma"/>
      <family val="2"/>
    </font>
    <font>
      <b/>
      <sz val="14"/>
      <color rgb="FFFFFF00"/>
      <name val="Arial"/>
      <family val="2"/>
    </font>
    <font>
      <b/>
      <sz val="18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rgb="FFFFFF00"/>
      <name val="Arial"/>
      <family val="2"/>
    </font>
    <font>
      <sz val="9"/>
      <color indexed="81"/>
      <name val="Tahoma"/>
      <family val="2"/>
    </font>
    <font>
      <b/>
      <sz val="12"/>
      <color rgb="FF92D050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darkGrid">
        <b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gradientFill degree="180">
        <stop position="0">
          <color theme="0"/>
        </stop>
        <stop position="1">
          <color rgb="FFFFFF00"/>
        </stop>
      </gradientFill>
    </fill>
    <fill>
      <gradientFill degree="180">
        <stop position="0">
          <color theme="0"/>
        </stop>
        <stop position="1">
          <color theme="0" tint="-0.1490218817712943"/>
        </stop>
      </gradientFill>
    </fill>
    <fill>
      <gradientFill degree="180">
        <stop position="0">
          <color theme="0"/>
        </stop>
        <stop position="1">
          <color rgb="FFFFC000"/>
        </stop>
      </gradient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270">
        <stop position="0">
          <color theme="0"/>
        </stop>
        <stop position="1">
          <color theme="5" tint="-0.25098422193060094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solid">
        <fgColor theme="3" tint="0.39997558519241921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0.5">
          <color rgb="FFFFFF0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C000"/>
        </stop>
        <stop position="1">
          <color theme="0"/>
        </stop>
      </gradientFill>
    </fill>
    <fill>
      <patternFill patternType="gray0625">
        <bgColor theme="0" tint="-4.9989318521683403E-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gray0625">
        <bgColor theme="0" tint="-0.14996795556505021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21" fillId="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2" fontId="32" fillId="12" borderId="0" xfId="0" applyNumberFormat="1" applyFont="1" applyFill="1" applyBorder="1" applyAlignment="1">
      <alignment horizontal="center" vertical="center" textRotation="90" wrapText="1"/>
    </xf>
    <xf numFmtId="2" fontId="15" fillId="2" borderId="0" xfId="0" applyNumberFormat="1" applyFont="1" applyFill="1" applyBorder="1" applyAlignment="1">
      <alignment horizontal="center" vertical="center" textRotation="90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15" fillId="2" borderId="0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164" fontId="35" fillId="0" borderId="1" xfId="0" applyNumberFormat="1" applyFont="1" applyFill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1" fontId="24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 textRotation="90" wrapText="1"/>
    </xf>
    <xf numFmtId="1" fontId="38" fillId="17" borderId="1" xfId="0" applyNumberFormat="1" applyFont="1" applyFill="1" applyBorder="1" applyAlignment="1">
      <alignment horizontal="center" vertical="center" wrapText="1"/>
    </xf>
    <xf numFmtId="1" fontId="24" fillId="14" borderId="1" xfId="0" applyNumberFormat="1" applyFont="1" applyFill="1" applyBorder="1" applyAlignment="1">
      <alignment horizontal="center" vertical="center" wrapText="1"/>
    </xf>
    <xf numFmtId="1" fontId="28" fillId="9" borderId="1" xfId="0" applyNumberFormat="1" applyFont="1" applyFill="1" applyBorder="1" applyAlignment="1">
      <alignment horizontal="center" vertical="center" wrapText="1"/>
    </xf>
    <xf numFmtId="1" fontId="28" fillId="10" borderId="1" xfId="0" applyNumberFormat="1" applyFont="1" applyFill="1" applyBorder="1" applyAlignment="1">
      <alignment horizontal="center" vertical="center" wrapText="1"/>
    </xf>
    <xf numFmtId="1" fontId="28" fillId="11" borderId="1" xfId="0" applyNumberFormat="1" applyFont="1" applyFill="1" applyBorder="1" applyAlignment="1">
      <alignment horizontal="center" vertical="center" wrapText="1"/>
    </xf>
    <xf numFmtId="1" fontId="4" fillId="20" borderId="1" xfId="0" applyNumberFormat="1" applyFont="1" applyFill="1" applyBorder="1" applyAlignment="1">
      <alignment horizontal="center" vertical="center" wrapText="1"/>
    </xf>
    <xf numFmtId="1" fontId="4" fillId="21" borderId="1" xfId="0" applyNumberFormat="1" applyFont="1" applyFill="1" applyBorder="1" applyAlignment="1">
      <alignment horizontal="center" vertical="center" wrapText="1"/>
    </xf>
    <xf numFmtId="1" fontId="4" fillId="22" borderId="1" xfId="0" applyNumberFormat="1" applyFont="1" applyFill="1" applyBorder="1" applyAlignment="1">
      <alignment horizontal="center" vertical="center" wrapText="1"/>
    </xf>
    <xf numFmtId="0" fontId="41" fillId="3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4" fillId="19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19" fillId="0" borderId="3" xfId="0" applyNumberFormat="1" applyFont="1" applyFill="1" applyBorder="1" applyAlignment="1">
      <alignment horizontal="center" vertical="center"/>
    </xf>
    <xf numFmtId="1" fontId="4" fillId="23" borderId="10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/>
    </xf>
    <xf numFmtId="2" fontId="20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1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1" fillId="8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" fontId="4" fillId="23" borderId="6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7" fillId="0" borderId="6" xfId="0" applyNumberFormat="1" applyFont="1" applyFill="1" applyBorder="1" applyAlignment="1">
      <alignment horizontal="center" vertical="center"/>
    </xf>
    <xf numFmtId="2" fontId="18" fillId="0" borderId="6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 wrapText="1"/>
    </xf>
    <xf numFmtId="164" fontId="48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35" fillId="0" borderId="6" xfId="0" applyNumberFormat="1" applyFont="1" applyFill="1" applyBorder="1" applyAlignment="1">
      <alignment horizontal="center" vertical="center" wrapText="1"/>
    </xf>
    <xf numFmtId="164" fontId="48" fillId="0" borderId="6" xfId="0" applyNumberFormat="1" applyFont="1" applyFill="1" applyBorder="1" applyAlignment="1">
      <alignment horizontal="center" vertical="center" wrapText="1"/>
    </xf>
    <xf numFmtId="2" fontId="30" fillId="9" borderId="1" xfId="0" applyNumberFormat="1" applyFont="1" applyFill="1" applyBorder="1" applyAlignment="1">
      <alignment horizontal="center" vertical="center" wrapText="1"/>
    </xf>
    <xf numFmtId="2" fontId="30" fillId="10" borderId="1" xfId="0" applyNumberFormat="1" applyFont="1" applyFill="1" applyBorder="1" applyAlignment="1">
      <alignment horizontal="center" vertical="center" wrapText="1"/>
    </xf>
    <xf numFmtId="2" fontId="30" fillId="11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9" fillId="26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top" textRotation="90" wrapText="1"/>
    </xf>
    <xf numFmtId="0" fontId="51" fillId="3" borderId="0" xfId="0" applyFont="1" applyFill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29" fillId="16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3" fillId="26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/>
    </xf>
    <xf numFmtId="2" fontId="4" fillId="11" borderId="1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9" fillId="12" borderId="1" xfId="0" applyNumberFormat="1" applyFont="1" applyFill="1" applyBorder="1" applyAlignment="1">
      <alignment horizontal="center" vertical="center"/>
    </xf>
    <xf numFmtId="1" fontId="59" fillId="12" borderId="1" xfId="0" applyNumberFormat="1" applyFont="1" applyFill="1" applyBorder="1" applyAlignment="1">
      <alignment horizontal="center" vertical="center"/>
    </xf>
    <xf numFmtId="1" fontId="4" fillId="13" borderId="1" xfId="0" applyNumberFormat="1" applyFont="1" applyFill="1" applyBorder="1" applyAlignment="1">
      <alignment horizontal="center" vertical="center"/>
    </xf>
    <xf numFmtId="1" fontId="4" fillId="15" borderId="1" xfId="0" applyNumberFormat="1" applyFont="1" applyFill="1" applyBorder="1" applyAlignment="1">
      <alignment horizontal="center" vertical="center"/>
    </xf>
    <xf numFmtId="1" fontId="4" fillId="27" borderId="1" xfId="0" applyNumberFormat="1" applyFont="1" applyFill="1" applyBorder="1" applyAlignment="1">
      <alignment horizontal="center" vertical="center"/>
    </xf>
    <xf numFmtId="164" fontId="48" fillId="0" borderId="1" xfId="0" applyNumberFormat="1" applyFont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/>
    </xf>
    <xf numFmtId="1" fontId="4" fillId="28" borderId="1" xfId="0" applyNumberFormat="1" applyFont="1" applyFill="1" applyBorder="1" applyAlignment="1">
      <alignment horizontal="center" vertical="center"/>
    </xf>
    <xf numFmtId="164" fontId="48" fillId="0" borderId="6" xfId="0" applyNumberFormat="1" applyFont="1" applyBorder="1" applyAlignment="1">
      <alignment horizontal="center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64" fontId="30" fillId="0" borderId="6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1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" fontId="30" fillId="21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61" fillId="1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2" fillId="18" borderId="0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0" fillId="0" borderId="16" xfId="0" applyBorder="1" applyAlignment="1"/>
    <xf numFmtId="0" fontId="2" fillId="0" borderId="4" xfId="0" applyFont="1" applyFill="1" applyBorder="1" applyAlignment="1">
      <alignment vertical="center"/>
    </xf>
    <xf numFmtId="0" fontId="0" fillId="0" borderId="2" xfId="0" applyBorder="1" applyAlignment="1"/>
    <xf numFmtId="0" fontId="2" fillId="0" borderId="17" xfId="0" applyFont="1" applyFill="1" applyBorder="1" applyAlignment="1">
      <alignment vertical="center"/>
    </xf>
    <xf numFmtId="0" fontId="0" fillId="0" borderId="18" xfId="0" applyBorder="1" applyAlignment="1"/>
    <xf numFmtId="1" fontId="63" fillId="29" borderId="1" xfId="0" applyNumberFormat="1" applyFont="1" applyFill="1" applyBorder="1" applyAlignment="1">
      <alignment horizontal="center" vertical="center"/>
    </xf>
    <xf numFmtId="1" fontId="63" fillId="13" borderId="1" xfId="0" applyNumberFormat="1" applyFont="1" applyFill="1" applyBorder="1" applyAlignment="1">
      <alignment horizontal="center" vertical="center"/>
    </xf>
    <xf numFmtId="1" fontId="63" fillId="15" borderId="1" xfId="0" applyNumberFormat="1" applyFont="1" applyFill="1" applyBorder="1" applyAlignment="1">
      <alignment horizontal="center" vertical="center"/>
    </xf>
    <xf numFmtId="2" fontId="4" fillId="30" borderId="1" xfId="0" applyNumberFormat="1" applyFont="1" applyFill="1" applyBorder="1" applyAlignment="1">
      <alignment horizontal="center" vertical="center" wrapText="1"/>
    </xf>
    <xf numFmtId="2" fontId="4" fillId="29" borderId="1" xfId="0" applyNumberFormat="1" applyFont="1" applyFill="1" applyBorder="1" applyAlignment="1">
      <alignment horizontal="center" vertical="center" wrapText="1"/>
    </xf>
    <xf numFmtId="1" fontId="4" fillId="29" borderId="1" xfId="0" applyNumberFormat="1" applyFont="1" applyFill="1" applyBorder="1" applyAlignment="1">
      <alignment horizontal="center" vertical="center"/>
    </xf>
    <xf numFmtId="0" fontId="63" fillId="15" borderId="1" xfId="0" applyFont="1" applyFill="1" applyBorder="1" applyAlignment="1">
      <alignment horizontal="center" vertical="center" wrapText="1"/>
    </xf>
    <xf numFmtId="0" fontId="63" fillId="29" borderId="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/>
    </xf>
    <xf numFmtId="1" fontId="63" fillId="31" borderId="1" xfId="0" applyNumberFormat="1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vertical="center" wrapText="1"/>
    </xf>
    <xf numFmtId="0" fontId="63" fillId="31" borderId="1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2" fontId="30" fillId="13" borderId="1" xfId="0" applyNumberFormat="1" applyFont="1" applyFill="1" applyBorder="1" applyAlignment="1">
      <alignment horizontal="center" vertical="center" wrapText="1"/>
    </xf>
    <xf numFmtId="2" fontId="30" fillId="15" borderId="1" xfId="0" applyNumberFormat="1" applyFont="1" applyFill="1" applyBorder="1" applyAlignment="1">
      <alignment horizontal="center" vertical="center" wrapText="1"/>
    </xf>
    <xf numFmtId="2" fontId="30" fillId="30" borderId="1" xfId="0" applyNumberFormat="1" applyFont="1" applyFill="1" applyBorder="1" applyAlignment="1">
      <alignment horizontal="center" vertical="center" wrapText="1"/>
    </xf>
    <xf numFmtId="2" fontId="30" fillId="29" borderId="1" xfId="0" applyNumberFormat="1" applyFont="1" applyFill="1" applyBorder="1" applyAlignment="1">
      <alignment horizontal="center" vertical="center" wrapText="1"/>
    </xf>
    <xf numFmtId="2" fontId="30" fillId="27" borderId="1" xfId="0" applyNumberFormat="1" applyFont="1" applyFill="1" applyBorder="1" applyAlignment="1">
      <alignment horizontal="center" vertical="center" wrapText="1"/>
    </xf>
    <xf numFmtId="1" fontId="4" fillId="12" borderId="1" xfId="0" applyNumberFormat="1" applyFont="1" applyFill="1" applyBorder="1" applyAlignment="1">
      <alignment horizontal="center" vertical="center"/>
    </xf>
    <xf numFmtId="1" fontId="63" fillId="15" borderId="1" xfId="0" applyNumberFormat="1" applyFont="1" applyFill="1" applyBorder="1" applyAlignment="1">
      <alignment horizontal="center" vertical="center" wrapText="1"/>
    </xf>
    <xf numFmtId="1" fontId="63" fillId="28" borderId="1" xfId="0" applyNumberFormat="1" applyFont="1" applyFill="1" applyBorder="1" applyAlignment="1">
      <alignment horizontal="center" vertical="center"/>
    </xf>
    <xf numFmtId="1" fontId="63" fillId="32" borderId="1" xfId="0" applyNumberFormat="1" applyFont="1" applyFill="1" applyBorder="1" applyAlignment="1">
      <alignment horizontal="center" vertical="center"/>
    </xf>
    <xf numFmtId="0" fontId="63" fillId="32" borderId="1" xfId="0" applyFont="1" applyFill="1" applyBorder="1" applyAlignment="1">
      <alignment horizontal="center" vertical="center" wrapText="1"/>
    </xf>
    <xf numFmtId="1" fontId="63" fillId="32" borderId="1" xfId="0" applyNumberFormat="1" applyFont="1" applyFill="1" applyBorder="1" applyAlignment="1">
      <alignment horizontal="center" vertical="center" wrapText="1"/>
    </xf>
    <xf numFmtId="2" fontId="30" fillId="31" borderId="1" xfId="0" applyNumberFormat="1" applyFont="1" applyFill="1" applyBorder="1" applyAlignment="1">
      <alignment horizontal="center" vertical="center" wrapText="1"/>
    </xf>
    <xf numFmtId="1" fontId="63" fillId="27" borderId="1" xfId="0" applyNumberFormat="1" applyFont="1" applyFill="1" applyBorder="1" applyAlignment="1">
      <alignment horizontal="center" vertical="center"/>
    </xf>
    <xf numFmtId="0" fontId="4" fillId="26" borderId="3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62" fillId="0" borderId="6" xfId="0" applyFont="1" applyFill="1" applyBorder="1" applyAlignment="1">
      <alignment horizontal="center" vertical="center"/>
    </xf>
    <xf numFmtId="0" fontId="52" fillId="18" borderId="0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/>
    </xf>
    <xf numFmtId="1" fontId="4" fillId="20" borderId="6" xfId="0" applyNumberFormat="1" applyFont="1" applyFill="1" applyBorder="1" applyAlignment="1">
      <alignment horizontal="center" vertical="center" wrapText="1"/>
    </xf>
    <xf numFmtId="0" fontId="4" fillId="26" borderId="6" xfId="0" applyFont="1" applyFill="1" applyBorder="1" applyAlignment="1">
      <alignment horizontal="center" vertical="center" wrapText="1"/>
    </xf>
    <xf numFmtId="1" fontId="30" fillId="22" borderId="1" xfId="0" applyNumberFormat="1" applyFont="1" applyFill="1" applyBorder="1" applyAlignment="1">
      <alignment horizontal="center" vertical="center" wrapText="1"/>
    </xf>
    <xf numFmtId="1" fontId="4" fillId="23" borderId="12" xfId="0" applyNumberFormat="1" applyFont="1" applyFill="1" applyBorder="1" applyAlignment="1">
      <alignment horizontal="center" vertical="center" wrapText="1"/>
    </xf>
    <xf numFmtId="0" fontId="52" fillId="18" borderId="0" xfId="0" applyFont="1" applyFill="1" applyBorder="1" applyAlignment="1">
      <alignment horizontal="center" vertical="center" textRotation="90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13" borderId="1" xfId="0" applyNumberFormat="1" applyFont="1" applyFill="1" applyBorder="1" applyAlignment="1">
      <alignment horizontal="center" vertical="center"/>
    </xf>
    <xf numFmtId="1" fontId="3" fillId="15" borderId="1" xfId="0" applyNumberFormat="1" applyFont="1" applyFill="1" applyBorder="1" applyAlignment="1">
      <alignment horizontal="center" vertical="center"/>
    </xf>
    <xf numFmtId="1" fontId="3" fillId="27" borderId="1" xfId="0" applyNumberFormat="1" applyFont="1" applyFill="1" applyBorder="1" applyAlignment="1">
      <alignment horizontal="center" vertical="center"/>
    </xf>
    <xf numFmtId="2" fontId="59" fillId="12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7" fillId="18" borderId="0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6" fillId="17" borderId="1" xfId="0" applyFont="1" applyFill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center" wrapText="1"/>
    </xf>
    <xf numFmtId="165" fontId="29" fillId="16" borderId="1" xfId="0" applyNumberFormat="1" applyFont="1" applyFill="1" applyBorder="1" applyAlignment="1">
      <alignment horizontal="center" vertical="center" wrapText="1"/>
    </xf>
    <xf numFmtId="0" fontId="24" fillId="18" borderId="11" xfId="0" applyFont="1" applyFill="1" applyBorder="1" applyAlignment="1">
      <alignment horizontal="center" vertical="center" wrapText="1"/>
    </xf>
    <xf numFmtId="0" fontId="24" fillId="18" borderId="7" xfId="0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Alignment="1">
      <alignment horizontal="center" vertical="center" wrapText="1"/>
    </xf>
    <xf numFmtId="0" fontId="15" fillId="2" borderId="7" xfId="0" applyNumberFormat="1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47" fillId="0" borderId="4" xfId="0" applyNumberFormat="1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47" fillId="0" borderId="2" xfId="0" applyNumberFormat="1" applyFont="1" applyBorder="1" applyAlignment="1">
      <alignment horizontal="center" vertical="center" wrapText="1"/>
    </xf>
    <xf numFmtId="0" fontId="11" fillId="14" borderId="0" xfId="0" applyFont="1" applyFill="1" applyBorder="1" applyAlignment="1">
      <alignment horizontal="center" vertical="center" wrapText="1"/>
    </xf>
    <xf numFmtId="0" fontId="11" fillId="14" borderId="7" xfId="0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/>
    </xf>
    <xf numFmtId="0" fontId="14" fillId="12" borderId="7" xfId="0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2" fillId="18" borderId="0" xfId="0" applyFont="1" applyFill="1" applyBorder="1" applyAlignment="1">
      <alignment horizontal="center" vertical="center" textRotation="90" wrapText="1"/>
    </xf>
    <xf numFmtId="0" fontId="24" fillId="18" borderId="0" xfId="0" applyFont="1" applyFill="1" applyBorder="1" applyAlignment="1">
      <alignment horizontal="center" vertical="center" wrapText="1"/>
    </xf>
    <xf numFmtId="0" fontId="27" fillId="12" borderId="7" xfId="0" applyFont="1" applyFill="1" applyBorder="1" applyAlignment="1">
      <alignment horizontal="center" vertical="center" wrapText="1"/>
    </xf>
    <xf numFmtId="0" fontId="52" fillId="18" borderId="10" xfId="0" applyFont="1" applyFill="1" applyBorder="1" applyAlignment="1">
      <alignment horizontal="center" vertical="center" textRotation="90" wrapText="1"/>
    </xf>
    <xf numFmtId="0" fontId="52" fillId="18" borderId="12" xfId="0" applyFont="1" applyFill="1" applyBorder="1" applyAlignment="1">
      <alignment horizontal="center" vertical="center" textRotation="90" wrapText="1"/>
    </xf>
    <xf numFmtId="0" fontId="53" fillId="4" borderId="0" xfId="0" applyFont="1" applyFill="1" applyBorder="1" applyAlignment="1">
      <alignment horizontal="center" vertical="top" textRotation="90" wrapText="1"/>
    </xf>
    <xf numFmtId="0" fontId="56" fillId="4" borderId="0" xfId="0" applyFont="1" applyFill="1" applyBorder="1" applyAlignment="1">
      <alignment horizontal="center" vertical="top" textRotation="90" wrapText="1"/>
    </xf>
    <xf numFmtId="0" fontId="36" fillId="4" borderId="0" xfId="0" applyFont="1" applyFill="1" applyAlignment="1">
      <alignment horizontal="center" vertical="center" wrapText="1"/>
    </xf>
    <xf numFmtId="0" fontId="4" fillId="16" borderId="1" xfId="0" applyNumberFormat="1" applyFont="1" applyFill="1" applyBorder="1" applyAlignment="1">
      <alignment horizontal="center" vertical="center" wrapText="1"/>
    </xf>
    <xf numFmtId="0" fontId="45" fillId="14" borderId="0" xfId="0" applyFont="1" applyFill="1" applyAlignment="1">
      <alignment horizontal="center" vertical="center" wrapText="1"/>
    </xf>
    <xf numFmtId="0" fontId="34" fillId="13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7" fillId="13" borderId="0" xfId="0" applyFont="1" applyFill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4" fillId="25" borderId="12" xfId="0" applyFont="1" applyFill="1" applyBorder="1" applyAlignment="1">
      <alignment horizontal="center" vertical="center" wrapText="1"/>
    </xf>
    <xf numFmtId="2" fontId="42" fillId="2" borderId="0" xfId="0" applyNumberFormat="1" applyFont="1" applyFill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6" fontId="32" fillId="12" borderId="0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textRotation="90" wrapText="1"/>
    </xf>
    <xf numFmtId="0" fontId="35" fillId="0" borderId="3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4" fillId="25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textRotation="90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132572</xdr:colOff>
      <xdr:row>79</xdr:row>
      <xdr:rowOff>336885</xdr:rowOff>
    </xdr:from>
    <xdr:to>
      <xdr:col>18</xdr:col>
      <xdr:colOff>592119</xdr:colOff>
      <xdr:row>80</xdr:row>
      <xdr:rowOff>280528</xdr:rowOff>
    </xdr:to>
    <xdr:pic>
      <xdr:nvPicPr>
        <xdr:cNvPr id="11" name="Grafik 23" descr="b-386176-alpina_logo.jp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82361" y="25593174"/>
          <a:ext cx="459547" cy="444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502710</xdr:colOff>
      <xdr:row>77</xdr:row>
      <xdr:rowOff>57150</xdr:rowOff>
    </xdr:from>
    <xdr:to>
      <xdr:col>4</xdr:col>
      <xdr:colOff>840382</xdr:colOff>
      <xdr:row>77</xdr:row>
      <xdr:rowOff>449791</xdr:rowOff>
    </xdr:to>
    <xdr:pic>
      <xdr:nvPicPr>
        <xdr:cNvPr id="14" name="Grafik 14" descr="lamborghini_logo_emblem_1.jp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93360" y="20793075"/>
          <a:ext cx="337672" cy="392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211665</xdr:colOff>
      <xdr:row>81</xdr:row>
      <xdr:rowOff>432460</xdr:rowOff>
    </xdr:from>
    <xdr:to>
      <xdr:col>18</xdr:col>
      <xdr:colOff>624415</xdr:colOff>
      <xdr:row>82</xdr:row>
      <xdr:rowOff>302285</xdr:rowOff>
    </xdr:to>
    <xdr:pic>
      <xdr:nvPicPr>
        <xdr:cNvPr id="18" name="Grafik 20" descr="23ddec2ad5.jpg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03540" y="26016610"/>
          <a:ext cx="412750" cy="37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332314</xdr:colOff>
      <xdr:row>78</xdr:row>
      <xdr:rowOff>74369</xdr:rowOff>
    </xdr:from>
    <xdr:to>
      <xdr:col>4</xdr:col>
      <xdr:colOff>1028700</xdr:colOff>
      <xdr:row>78</xdr:row>
      <xdr:rowOff>440267</xdr:rowOff>
    </xdr:to>
    <xdr:pic>
      <xdr:nvPicPr>
        <xdr:cNvPr id="21" name="Grafik 7" descr="audi-logo.gif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27428" r="36029" b="17720"/>
        <a:stretch>
          <a:fillRect/>
        </a:stretch>
      </xdr:blipFill>
      <xdr:spPr bwMode="auto">
        <a:xfrm>
          <a:off x="1722964" y="22324769"/>
          <a:ext cx="696386" cy="365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421082</xdr:colOff>
      <xdr:row>74</xdr:row>
      <xdr:rowOff>66278</xdr:rowOff>
    </xdr:from>
    <xdr:to>
      <xdr:col>4</xdr:col>
      <xdr:colOff>1040207</xdr:colOff>
      <xdr:row>74</xdr:row>
      <xdr:rowOff>418703</xdr:rowOff>
    </xdr:to>
    <xdr:pic>
      <xdr:nvPicPr>
        <xdr:cNvPr id="23" name="Grafik 17" descr="chevy_corvette_c6_logo.jpg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71238" y="54706044"/>
          <a:ext cx="6191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572198</xdr:colOff>
      <xdr:row>81</xdr:row>
      <xdr:rowOff>55928</xdr:rowOff>
    </xdr:from>
    <xdr:to>
      <xdr:col>4</xdr:col>
      <xdr:colOff>829373</xdr:colOff>
      <xdr:row>81</xdr:row>
      <xdr:rowOff>452803</xdr:rowOff>
    </xdr:to>
    <xdr:pic>
      <xdr:nvPicPr>
        <xdr:cNvPr id="24" name="Grafik 12" descr="Ferrari-Logo.jpg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62848" y="25325753"/>
          <a:ext cx="257175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170449</xdr:colOff>
      <xdr:row>80</xdr:row>
      <xdr:rowOff>433804</xdr:rowOff>
    </xdr:from>
    <xdr:to>
      <xdr:col>19</xdr:col>
      <xdr:colOff>146997</xdr:colOff>
      <xdr:row>81</xdr:row>
      <xdr:rowOff>167104</xdr:rowOff>
    </xdr:to>
    <xdr:pic>
      <xdr:nvPicPr>
        <xdr:cNvPr id="25" name="qZQ8bGrADwXxPM:" descr="http://t0.gstatic.com/images?q=tbn:ANd9GcQJ502Is2Alqda5HMLJ57RMqAmtXb6kbAnAJultrnmhMFQWqKPgVuQbL5U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b="13033"/>
        <a:stretch>
          <a:fillRect/>
        </a:stretch>
      </xdr:blipFill>
      <xdr:spPr bwMode="auto">
        <a:xfrm>
          <a:off x="11467099" y="21741229"/>
          <a:ext cx="624248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456275</xdr:colOff>
      <xdr:row>76</xdr:row>
      <xdr:rowOff>55959</xdr:rowOff>
    </xdr:from>
    <xdr:to>
      <xdr:col>4</xdr:col>
      <xdr:colOff>875375</xdr:colOff>
      <xdr:row>76</xdr:row>
      <xdr:rowOff>456010</xdr:rowOff>
    </xdr:to>
    <xdr:pic>
      <xdr:nvPicPr>
        <xdr:cNvPr id="27" name="Grafik 15" descr="Porsche_logo.jpg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951700" y="20858559"/>
          <a:ext cx="419100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250825</xdr:colOff>
      <xdr:row>79</xdr:row>
      <xdr:rowOff>89957</xdr:rowOff>
    </xdr:from>
    <xdr:to>
      <xdr:col>4</xdr:col>
      <xdr:colOff>1168400</xdr:colOff>
      <xdr:row>79</xdr:row>
      <xdr:rowOff>438609</xdr:rowOff>
    </xdr:to>
    <xdr:pic>
      <xdr:nvPicPr>
        <xdr:cNvPr id="26" name="Grafik 21" descr="McLaren-logo.jpg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746250" y="20387732"/>
          <a:ext cx="917575" cy="348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89954</xdr:colOff>
      <xdr:row>78</xdr:row>
      <xdr:rowOff>267724</xdr:rowOff>
    </xdr:from>
    <xdr:to>
      <xdr:col>19</xdr:col>
      <xdr:colOff>532340</xdr:colOff>
      <xdr:row>79</xdr:row>
      <xdr:rowOff>220132</xdr:rowOff>
    </xdr:to>
    <xdr:pic>
      <xdr:nvPicPr>
        <xdr:cNvPr id="12" name="Grafik 16" descr="aston_martin%20logo.gif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t="21510" b="28745"/>
        <a:stretch>
          <a:fillRect/>
        </a:stretch>
      </xdr:blipFill>
      <xdr:spPr bwMode="auto">
        <a:xfrm>
          <a:off x="11281829" y="24337399"/>
          <a:ext cx="1090086" cy="45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203728</xdr:colOff>
      <xdr:row>82</xdr:row>
      <xdr:rowOff>486831</xdr:rowOff>
    </xdr:from>
    <xdr:to>
      <xdr:col>19</xdr:col>
      <xdr:colOff>208967</xdr:colOff>
      <xdr:row>83</xdr:row>
      <xdr:rowOff>439016</xdr:rowOff>
    </xdr:to>
    <xdr:pic>
      <xdr:nvPicPr>
        <xdr:cNvPr id="13" name="Grafik 12" descr="177-1777562_especialidad-honda-y-acura-logo-honda-logo-hd.pn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1395603" y="26575806"/>
          <a:ext cx="652939" cy="457010"/>
        </a:xfrm>
        <a:prstGeom prst="rect">
          <a:avLst/>
        </a:prstGeom>
      </xdr:spPr>
    </xdr:pic>
    <xdr:clientData/>
  </xdr:twoCellAnchor>
  <xdr:twoCellAnchor editAs="oneCell">
    <xdr:from>
      <xdr:col>4</xdr:col>
      <xdr:colOff>450754</xdr:colOff>
      <xdr:row>83</xdr:row>
      <xdr:rowOff>35569</xdr:rowOff>
    </xdr:from>
    <xdr:to>
      <xdr:col>4</xdr:col>
      <xdr:colOff>951401</xdr:colOff>
      <xdr:row>83</xdr:row>
      <xdr:rowOff>488743</xdr:rowOff>
    </xdr:to>
    <xdr:pic>
      <xdr:nvPicPr>
        <xdr:cNvPr id="15" name="Grafik 14" descr="AMG Logo.jpg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841404" y="26124544"/>
          <a:ext cx="500647" cy="453174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73</xdr:row>
      <xdr:rowOff>104775</xdr:rowOff>
    </xdr:from>
    <xdr:to>
      <xdr:col>4</xdr:col>
      <xdr:colOff>1123950</xdr:colOff>
      <xdr:row>73</xdr:row>
      <xdr:rowOff>439928</xdr:rowOff>
    </xdr:to>
    <xdr:pic>
      <xdr:nvPicPr>
        <xdr:cNvPr id="16" name="Grafik 15" descr="KTM_Racing-logo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514475" y="22717125"/>
          <a:ext cx="866775" cy="335153"/>
        </a:xfrm>
        <a:prstGeom prst="rect">
          <a:avLst/>
        </a:prstGeom>
      </xdr:spPr>
    </xdr:pic>
    <xdr:clientData/>
  </xdr:twoCellAnchor>
  <xdr:twoCellAnchor editAs="oneCell">
    <xdr:from>
      <xdr:col>4</xdr:col>
      <xdr:colOff>203244</xdr:colOff>
      <xdr:row>80</xdr:row>
      <xdr:rowOff>88934</xdr:rowOff>
    </xdr:from>
    <xdr:to>
      <xdr:col>4</xdr:col>
      <xdr:colOff>1218609</xdr:colOff>
      <xdr:row>80</xdr:row>
      <xdr:rowOff>493842</xdr:rowOff>
    </xdr:to>
    <xdr:pic>
      <xdr:nvPicPr>
        <xdr:cNvPr id="19" name="Grafik 18" descr="812-8120765_morgancars-portugal-motor-company-logo-motor-logo-morga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695494" y="25711184"/>
          <a:ext cx="1015365" cy="404908"/>
        </a:xfrm>
        <a:prstGeom prst="rect">
          <a:avLst/>
        </a:prstGeom>
      </xdr:spPr>
    </xdr:pic>
    <xdr:clientData/>
  </xdr:twoCellAnchor>
  <xdr:twoCellAnchor editAs="oneCell">
    <xdr:from>
      <xdr:col>4</xdr:col>
      <xdr:colOff>466725</xdr:colOff>
      <xdr:row>82</xdr:row>
      <xdr:rowOff>28575</xdr:rowOff>
    </xdr:from>
    <xdr:to>
      <xdr:col>4</xdr:col>
      <xdr:colOff>923925</xdr:colOff>
      <xdr:row>82</xdr:row>
      <xdr:rowOff>485775</xdr:rowOff>
    </xdr:to>
    <xdr:pic>
      <xdr:nvPicPr>
        <xdr:cNvPr id="20" name="Grafik 19" descr="kisspng-alfa-romeo-159-logo-abarth-1000-gt-coup-car-alfa-romeo-5b568930cb36d9.8763350015323978728324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857375" y="25298400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4</xdr:col>
      <xdr:colOff>386170</xdr:colOff>
      <xdr:row>75</xdr:row>
      <xdr:rowOff>57762</xdr:rowOff>
    </xdr:from>
    <xdr:to>
      <xdr:col>4</xdr:col>
      <xdr:colOff>1047749</xdr:colOff>
      <xdr:row>75</xdr:row>
      <xdr:rowOff>466160</xdr:rowOff>
    </xdr:to>
    <xdr:pic>
      <xdr:nvPicPr>
        <xdr:cNvPr id="17" name="Grafik 16" descr="2018-brabham-automotive-car-logo.pn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666753" y="27256929"/>
          <a:ext cx="661579" cy="408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95"/>
  <sheetViews>
    <sheetView showZeros="0" tabSelected="1" zoomScale="90" zoomScaleNormal="90" workbookViewId="0">
      <selection activeCell="G15" sqref="G15"/>
    </sheetView>
  </sheetViews>
  <sheetFormatPr baseColWidth="10" defaultColWidth="11.42578125" defaultRowHeight="15"/>
  <cols>
    <col min="1" max="1" width="2.42578125" style="15" customWidth="1"/>
    <col min="2" max="2" width="7" style="15" customWidth="1"/>
    <col min="3" max="4" width="5.7109375" style="11" customWidth="1"/>
    <col min="5" max="5" width="20.7109375" style="3" customWidth="1"/>
    <col min="6" max="10" width="9.7109375" style="4" customWidth="1"/>
    <col min="11" max="14" width="9.7109375" style="9" customWidth="1"/>
    <col min="15" max="20" width="9.7109375" style="2" customWidth="1"/>
    <col min="21" max="21" width="4.5703125" style="2" customWidth="1"/>
    <col min="22" max="16384" width="11.42578125" style="2"/>
  </cols>
  <sheetData>
    <row r="1" spans="1:21" ht="12.75">
      <c r="A1" s="14"/>
      <c r="B1" s="14"/>
      <c r="C1" s="10"/>
      <c r="D1" s="10"/>
      <c r="E1" s="5"/>
      <c r="F1" s="5"/>
      <c r="G1" s="5"/>
      <c r="H1" s="5"/>
      <c r="I1" s="5"/>
      <c r="J1" s="5"/>
      <c r="K1" s="7"/>
      <c r="L1" s="7"/>
      <c r="M1" s="7"/>
      <c r="N1" s="7"/>
      <c r="O1" s="5"/>
      <c r="P1" s="5"/>
      <c r="Q1" s="5"/>
      <c r="R1" s="5"/>
      <c r="S1" s="5"/>
      <c r="T1" s="16"/>
      <c r="U1" s="16"/>
    </row>
    <row r="2" spans="1:21" ht="43.5" customHeight="1">
      <c r="A2" s="14"/>
      <c r="B2" s="242"/>
      <c r="C2" s="242"/>
      <c r="D2" s="242"/>
      <c r="E2" s="241" t="s">
        <v>118</v>
      </c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39" t="s">
        <v>113</v>
      </c>
      <c r="T2" s="239"/>
      <c r="U2" s="16"/>
    </row>
    <row r="3" spans="1:21" ht="12.75">
      <c r="A3" s="14"/>
      <c r="B3" s="14"/>
      <c r="C3" s="10"/>
      <c r="D3" s="10"/>
      <c r="E3" s="5"/>
      <c r="F3" s="5"/>
      <c r="G3" s="5"/>
      <c r="H3" s="5"/>
      <c r="I3" s="5"/>
      <c r="J3" s="5"/>
      <c r="K3" s="8"/>
      <c r="L3" s="8"/>
      <c r="M3" s="8"/>
      <c r="N3" s="8"/>
      <c r="O3" s="5"/>
      <c r="P3" s="16"/>
      <c r="Q3" s="16"/>
      <c r="R3" s="16"/>
      <c r="S3" s="16"/>
      <c r="T3" s="16"/>
      <c r="U3" s="16"/>
    </row>
    <row r="4" spans="1:21" s="17" customFormat="1" ht="25.5" customHeight="1">
      <c r="A4" s="14"/>
      <c r="B4" s="237" t="s">
        <v>22</v>
      </c>
      <c r="C4" s="234"/>
      <c r="D4" s="234"/>
      <c r="E4" s="234"/>
      <c r="F4" s="234"/>
      <c r="G4" s="234"/>
      <c r="H4" s="233" t="s">
        <v>13</v>
      </c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16"/>
    </row>
    <row r="5" spans="1:21" s="51" customFormat="1" ht="18" customHeight="1">
      <c r="A5" s="49"/>
      <c r="B5" s="237"/>
      <c r="C5" s="211" t="s">
        <v>1</v>
      </c>
      <c r="D5" s="211"/>
      <c r="E5" s="211" t="s">
        <v>43</v>
      </c>
      <c r="F5" s="213" t="s">
        <v>203</v>
      </c>
      <c r="G5" s="240" t="s">
        <v>50</v>
      </c>
      <c r="H5" s="36" t="s">
        <v>19</v>
      </c>
      <c r="I5" s="36" t="s">
        <v>20</v>
      </c>
      <c r="J5" s="69" t="s">
        <v>25</v>
      </c>
      <c r="K5" s="36" t="s">
        <v>24</v>
      </c>
      <c r="L5" s="36" t="s">
        <v>23</v>
      </c>
      <c r="M5" s="24" t="s">
        <v>33</v>
      </c>
      <c r="N5" s="36" t="s">
        <v>32</v>
      </c>
      <c r="O5" s="36" t="s">
        <v>40</v>
      </c>
      <c r="P5" s="24" t="s">
        <v>48</v>
      </c>
      <c r="Q5" s="36" t="s">
        <v>49</v>
      </c>
      <c r="R5" s="36" t="s">
        <v>54</v>
      </c>
      <c r="S5" s="24" t="s">
        <v>55</v>
      </c>
      <c r="T5" s="235" t="s">
        <v>44</v>
      </c>
      <c r="U5" s="50"/>
    </row>
    <row r="6" spans="1:21" s="51" customFormat="1" ht="18" customHeight="1">
      <c r="A6" s="49"/>
      <c r="B6" s="237"/>
      <c r="C6" s="211"/>
      <c r="D6" s="211"/>
      <c r="E6" s="211"/>
      <c r="F6" s="213"/>
      <c r="G6" s="240"/>
      <c r="H6" s="215">
        <v>45212</v>
      </c>
      <c r="I6" s="215"/>
      <c r="J6" s="215">
        <v>45234</v>
      </c>
      <c r="K6" s="215"/>
      <c r="L6" s="215">
        <v>45262</v>
      </c>
      <c r="M6" s="215"/>
      <c r="N6" s="215">
        <v>45304</v>
      </c>
      <c r="O6" s="215"/>
      <c r="P6" s="215">
        <v>40233</v>
      </c>
      <c r="Q6" s="215"/>
      <c r="R6" s="215">
        <v>40253</v>
      </c>
      <c r="S6" s="215"/>
      <c r="T6" s="236"/>
      <c r="U6" s="50"/>
    </row>
    <row r="7" spans="1:21" ht="24.95" customHeight="1">
      <c r="A7" s="49"/>
      <c r="B7" s="237"/>
      <c r="C7" s="46">
        <v>1</v>
      </c>
      <c r="D7" s="73" t="s">
        <v>6</v>
      </c>
      <c r="E7" s="1" t="s">
        <v>139</v>
      </c>
      <c r="F7" s="41">
        <f>G7-L7-M7-Q7-J7</f>
        <v>148</v>
      </c>
      <c r="G7" s="96">
        <f t="shared" ref="G7:G24" si="0">SUM(H7:S7)</f>
        <v>205</v>
      </c>
      <c r="H7" s="46">
        <v>20</v>
      </c>
      <c r="I7" s="46">
        <v>20</v>
      </c>
      <c r="J7" s="131">
        <v>18</v>
      </c>
      <c r="K7" s="48">
        <v>16</v>
      </c>
      <c r="L7" s="129">
        <v>13</v>
      </c>
      <c r="M7" s="129">
        <v>12</v>
      </c>
      <c r="N7" s="48">
        <v>16</v>
      </c>
      <c r="O7" s="47">
        <v>18</v>
      </c>
      <c r="P7" s="47">
        <v>18</v>
      </c>
      <c r="Q7" s="187">
        <v>14</v>
      </c>
      <c r="R7" s="199">
        <v>20</v>
      </c>
      <c r="S7" s="199">
        <v>20</v>
      </c>
      <c r="T7" s="236"/>
      <c r="U7" s="50"/>
    </row>
    <row r="8" spans="1:21" ht="24.95" customHeight="1">
      <c r="A8" s="49"/>
      <c r="B8" s="237"/>
      <c r="C8" s="47">
        <v>2</v>
      </c>
      <c r="D8" s="73" t="s">
        <v>6</v>
      </c>
      <c r="E8" s="1" t="s">
        <v>96</v>
      </c>
      <c r="F8" s="41">
        <f>G8-P8-J8</f>
        <v>139</v>
      </c>
      <c r="G8" s="96">
        <f t="shared" si="0"/>
        <v>167</v>
      </c>
      <c r="H8" s="47">
        <v>18</v>
      </c>
      <c r="I8" s="47">
        <v>18</v>
      </c>
      <c r="J8" s="129">
        <v>15</v>
      </c>
      <c r="K8" s="47">
        <v>18</v>
      </c>
      <c r="L8" s="47">
        <v>18</v>
      </c>
      <c r="M8" s="95">
        <v>15</v>
      </c>
      <c r="N8" s="118"/>
      <c r="O8" s="118"/>
      <c r="P8" s="129">
        <v>13</v>
      </c>
      <c r="Q8" s="47">
        <v>18</v>
      </c>
      <c r="R8" s="48">
        <v>16</v>
      </c>
      <c r="S8" s="47">
        <v>18</v>
      </c>
      <c r="T8" s="236"/>
      <c r="U8" s="50"/>
    </row>
    <row r="9" spans="1:21" ht="24.95" customHeight="1">
      <c r="A9" s="49"/>
      <c r="B9" s="237"/>
      <c r="C9" s="48">
        <v>3</v>
      </c>
      <c r="D9" s="74" t="s">
        <v>9</v>
      </c>
      <c r="E9" s="53" t="s">
        <v>97</v>
      </c>
      <c r="F9" s="41">
        <f>G9-L9-Q9</f>
        <v>124</v>
      </c>
      <c r="G9" s="96">
        <f t="shared" si="0"/>
        <v>141</v>
      </c>
      <c r="H9" s="95">
        <v>12</v>
      </c>
      <c r="I9" s="95">
        <v>14</v>
      </c>
      <c r="J9" s="46">
        <v>20</v>
      </c>
      <c r="K9" s="46">
        <v>20</v>
      </c>
      <c r="L9" s="129">
        <v>6</v>
      </c>
      <c r="M9" s="48">
        <v>16</v>
      </c>
      <c r="N9" s="118"/>
      <c r="O9" s="118"/>
      <c r="P9" s="95">
        <v>12</v>
      </c>
      <c r="Q9" s="198">
        <v>11</v>
      </c>
      <c r="R9" s="95">
        <v>15</v>
      </c>
      <c r="S9" s="95">
        <v>15</v>
      </c>
      <c r="T9" s="236"/>
      <c r="U9" s="50"/>
    </row>
    <row r="10" spans="1:21" ht="24.95" customHeight="1">
      <c r="A10" s="49"/>
      <c r="B10" s="237"/>
      <c r="C10" s="72">
        <v>4</v>
      </c>
      <c r="D10" s="73" t="s">
        <v>6</v>
      </c>
      <c r="E10" s="1" t="s">
        <v>111</v>
      </c>
      <c r="F10" s="41">
        <f>G10-O10-P10-Q10-S10</f>
        <v>117</v>
      </c>
      <c r="G10" s="96">
        <f t="shared" si="0"/>
        <v>149</v>
      </c>
      <c r="H10" s="95">
        <v>15</v>
      </c>
      <c r="I10" s="48">
        <v>16</v>
      </c>
      <c r="J10" s="48">
        <v>16</v>
      </c>
      <c r="K10" s="95">
        <v>15</v>
      </c>
      <c r="L10" s="48">
        <v>16</v>
      </c>
      <c r="M10" s="95">
        <v>13</v>
      </c>
      <c r="N10" s="1">
        <v>15</v>
      </c>
      <c r="O10" s="129">
        <v>8</v>
      </c>
      <c r="P10" s="129">
        <v>6</v>
      </c>
      <c r="Q10" s="187">
        <v>9</v>
      </c>
      <c r="R10" s="95">
        <v>11</v>
      </c>
      <c r="S10" s="129">
        <v>9</v>
      </c>
      <c r="T10" s="236"/>
      <c r="U10" s="50"/>
    </row>
    <row r="11" spans="1:21" ht="24.95" customHeight="1">
      <c r="A11" s="49"/>
      <c r="B11" s="237"/>
      <c r="C11" s="54">
        <v>5</v>
      </c>
      <c r="D11" s="55" t="s">
        <v>30</v>
      </c>
      <c r="E11" s="1" t="s">
        <v>165</v>
      </c>
      <c r="F11" s="41">
        <f>G11</f>
        <v>112</v>
      </c>
      <c r="G11" s="96">
        <f t="shared" si="0"/>
        <v>112</v>
      </c>
      <c r="H11" s="118"/>
      <c r="I11" s="118"/>
      <c r="J11" s="118"/>
      <c r="K11" s="118"/>
      <c r="L11" s="46">
        <v>20</v>
      </c>
      <c r="M11" s="47">
        <v>18</v>
      </c>
      <c r="N11" s="47">
        <v>18</v>
      </c>
      <c r="O11" s="48">
        <v>16</v>
      </c>
      <c r="P11" s="46">
        <v>20</v>
      </c>
      <c r="Q11" s="46">
        <v>20</v>
      </c>
      <c r="R11" s="118"/>
      <c r="S11" s="118"/>
      <c r="T11" s="236"/>
      <c r="U11" s="50"/>
    </row>
    <row r="12" spans="1:21" ht="24.95" customHeight="1">
      <c r="A12" s="49"/>
      <c r="B12" s="237"/>
      <c r="C12" s="54">
        <v>6</v>
      </c>
      <c r="D12" s="73" t="s">
        <v>6</v>
      </c>
      <c r="E12" s="1" t="s">
        <v>117</v>
      </c>
      <c r="F12" s="41">
        <f>G12-O12-M12-P12-J12</f>
        <v>110</v>
      </c>
      <c r="G12" s="96">
        <f t="shared" si="0"/>
        <v>147</v>
      </c>
      <c r="H12" s="48">
        <v>16</v>
      </c>
      <c r="I12" s="95">
        <v>15</v>
      </c>
      <c r="J12" s="129">
        <v>12</v>
      </c>
      <c r="K12" s="95">
        <v>14</v>
      </c>
      <c r="L12" s="95">
        <v>12</v>
      </c>
      <c r="M12" s="130">
        <v>9</v>
      </c>
      <c r="N12" s="1">
        <v>12</v>
      </c>
      <c r="O12" s="129">
        <v>11</v>
      </c>
      <c r="P12" s="129">
        <v>5</v>
      </c>
      <c r="Q12" s="1">
        <v>13</v>
      </c>
      <c r="R12" s="95">
        <v>14</v>
      </c>
      <c r="S12" s="95">
        <v>14</v>
      </c>
      <c r="T12" s="236"/>
      <c r="U12" s="50"/>
    </row>
    <row r="13" spans="1:21" ht="24.95" customHeight="1">
      <c r="A13" s="49"/>
      <c r="B13" s="237"/>
      <c r="C13" s="54">
        <v>7</v>
      </c>
      <c r="D13" s="57" t="s">
        <v>52</v>
      </c>
      <c r="E13" s="1" t="s">
        <v>169</v>
      </c>
      <c r="F13" s="41">
        <f>G13</f>
        <v>105</v>
      </c>
      <c r="G13" s="96">
        <f t="shared" si="0"/>
        <v>105</v>
      </c>
      <c r="H13" s="118"/>
      <c r="I13" s="118"/>
      <c r="J13" s="118"/>
      <c r="K13" s="118"/>
      <c r="L13" s="118"/>
      <c r="M13" s="118"/>
      <c r="N13" s="46">
        <v>20</v>
      </c>
      <c r="O13" s="46">
        <v>20</v>
      </c>
      <c r="P13" s="48">
        <v>16</v>
      </c>
      <c r="Q13" s="1">
        <v>15</v>
      </c>
      <c r="R13" s="47">
        <v>18</v>
      </c>
      <c r="S13" s="48">
        <v>16</v>
      </c>
      <c r="T13" s="236"/>
      <c r="U13" s="50"/>
    </row>
    <row r="14" spans="1:21" ht="24.95" customHeight="1">
      <c r="A14" s="49"/>
      <c r="B14" s="237"/>
      <c r="C14" s="54">
        <v>8</v>
      </c>
      <c r="D14" s="55" t="s">
        <v>8</v>
      </c>
      <c r="E14" s="1" t="s">
        <v>163</v>
      </c>
      <c r="F14" s="41">
        <f>G14</f>
        <v>87</v>
      </c>
      <c r="G14" s="96">
        <f t="shared" si="0"/>
        <v>87</v>
      </c>
      <c r="H14" s="118"/>
      <c r="I14" s="118"/>
      <c r="J14" s="118"/>
      <c r="K14" s="118"/>
      <c r="L14" s="117">
        <v>15</v>
      </c>
      <c r="M14" s="117">
        <v>14</v>
      </c>
      <c r="N14" s="95">
        <v>13</v>
      </c>
      <c r="O14" s="95">
        <v>14</v>
      </c>
      <c r="P14" s="95">
        <v>15</v>
      </c>
      <c r="Q14" s="48">
        <v>16</v>
      </c>
      <c r="R14" s="118"/>
      <c r="S14" s="118"/>
      <c r="T14" s="236"/>
      <c r="U14" s="50"/>
    </row>
    <row r="15" spans="1:21" ht="24.95" customHeight="1">
      <c r="A15" s="49"/>
      <c r="B15" s="237"/>
      <c r="C15" s="54">
        <v>9</v>
      </c>
      <c r="D15" s="74" t="s">
        <v>28</v>
      </c>
      <c r="E15" s="1" t="s">
        <v>116</v>
      </c>
      <c r="F15" s="41">
        <f>G15-H15-K15-Q15-N15</f>
        <v>87</v>
      </c>
      <c r="G15" s="96">
        <f t="shared" si="0"/>
        <v>115</v>
      </c>
      <c r="H15" s="130">
        <v>8</v>
      </c>
      <c r="I15" s="117">
        <v>12</v>
      </c>
      <c r="J15" s="95">
        <v>10</v>
      </c>
      <c r="K15" s="129">
        <v>8</v>
      </c>
      <c r="L15" s="117">
        <v>14</v>
      </c>
      <c r="M15" s="117">
        <v>11</v>
      </c>
      <c r="N15" s="187">
        <v>8</v>
      </c>
      <c r="O15" s="95">
        <v>10</v>
      </c>
      <c r="P15" s="95">
        <v>8</v>
      </c>
      <c r="Q15" s="187">
        <v>4</v>
      </c>
      <c r="R15" s="95">
        <v>12</v>
      </c>
      <c r="S15" s="95">
        <v>10</v>
      </c>
      <c r="T15" s="236"/>
      <c r="U15" s="50"/>
    </row>
    <row r="16" spans="1:21" ht="24.95" customHeight="1">
      <c r="A16" s="49"/>
      <c r="B16" s="237"/>
      <c r="C16" s="54">
        <v>10</v>
      </c>
      <c r="D16" s="74" t="s">
        <v>29</v>
      </c>
      <c r="E16" s="53" t="s">
        <v>138</v>
      </c>
      <c r="F16" s="41">
        <f>G16-Q16-N16</f>
        <v>86</v>
      </c>
      <c r="G16" s="96">
        <f t="shared" si="0"/>
        <v>97</v>
      </c>
      <c r="H16" s="118"/>
      <c r="I16" s="118"/>
      <c r="J16" s="117">
        <v>14</v>
      </c>
      <c r="K16" s="117">
        <v>13</v>
      </c>
      <c r="L16" s="95">
        <v>11</v>
      </c>
      <c r="M16" s="95">
        <v>10</v>
      </c>
      <c r="N16" s="187">
        <v>6</v>
      </c>
      <c r="O16" s="95">
        <v>6</v>
      </c>
      <c r="P16" s="95">
        <v>10</v>
      </c>
      <c r="Q16" s="129">
        <v>5</v>
      </c>
      <c r="R16" s="95">
        <v>10</v>
      </c>
      <c r="S16" s="95">
        <v>12</v>
      </c>
      <c r="T16" s="236"/>
      <c r="U16" s="50"/>
    </row>
    <row r="17" spans="1:21" ht="24.95" customHeight="1">
      <c r="A17" s="49"/>
      <c r="B17" s="237"/>
      <c r="C17" s="54">
        <v>11</v>
      </c>
      <c r="D17" s="55" t="s">
        <v>30</v>
      </c>
      <c r="E17" s="1" t="s">
        <v>122</v>
      </c>
      <c r="F17" s="41">
        <f>G17-O17-M17-H17-R17</f>
        <v>86</v>
      </c>
      <c r="G17" s="96">
        <f t="shared" si="0"/>
        <v>115</v>
      </c>
      <c r="H17" s="129">
        <v>9</v>
      </c>
      <c r="I17" s="95">
        <v>9</v>
      </c>
      <c r="J17" s="95">
        <v>13</v>
      </c>
      <c r="K17" s="95">
        <v>12</v>
      </c>
      <c r="L17" s="95">
        <v>9</v>
      </c>
      <c r="M17" s="129">
        <v>7</v>
      </c>
      <c r="N17" s="1">
        <v>9</v>
      </c>
      <c r="O17" s="129">
        <v>7</v>
      </c>
      <c r="P17" s="95">
        <v>11</v>
      </c>
      <c r="Q17" s="1">
        <v>10</v>
      </c>
      <c r="R17" s="130">
        <v>6</v>
      </c>
      <c r="S17" s="117">
        <v>13</v>
      </c>
      <c r="T17" s="236"/>
      <c r="U17" s="50"/>
    </row>
    <row r="18" spans="1:21" ht="24.95" customHeight="1">
      <c r="A18" s="49"/>
      <c r="B18" s="237"/>
      <c r="C18" s="92">
        <v>12</v>
      </c>
      <c r="D18" s="55" t="s">
        <v>31</v>
      </c>
      <c r="E18" s="138" t="s">
        <v>127</v>
      </c>
      <c r="F18" s="41">
        <f>G18-M18-Q18-S18</f>
        <v>85</v>
      </c>
      <c r="G18" s="96">
        <f t="shared" si="0"/>
        <v>106</v>
      </c>
      <c r="H18" s="117">
        <v>14</v>
      </c>
      <c r="I18" s="118"/>
      <c r="J18" s="95">
        <v>11</v>
      </c>
      <c r="K18" s="95">
        <v>10</v>
      </c>
      <c r="L18" s="95">
        <v>10</v>
      </c>
      <c r="M18" s="129">
        <v>8</v>
      </c>
      <c r="N18" s="1">
        <v>11</v>
      </c>
      <c r="O18" s="95">
        <v>12</v>
      </c>
      <c r="P18" s="95">
        <v>9</v>
      </c>
      <c r="Q18" s="187">
        <v>7</v>
      </c>
      <c r="R18" s="95">
        <v>8</v>
      </c>
      <c r="S18" s="129">
        <v>6</v>
      </c>
      <c r="T18" s="236"/>
      <c r="U18" s="50"/>
    </row>
    <row r="19" spans="1:21" ht="24.95" customHeight="1">
      <c r="A19" s="49"/>
      <c r="B19" s="237"/>
      <c r="C19" s="54">
        <v>13</v>
      </c>
      <c r="D19" s="55" t="s">
        <v>56</v>
      </c>
      <c r="E19" s="53" t="s">
        <v>164</v>
      </c>
      <c r="F19" s="41">
        <f>G19</f>
        <v>78</v>
      </c>
      <c r="G19" s="96">
        <f t="shared" si="0"/>
        <v>78</v>
      </c>
      <c r="H19" s="118"/>
      <c r="I19" s="118"/>
      <c r="J19" s="118"/>
      <c r="K19" s="118"/>
      <c r="L19" s="95">
        <v>5</v>
      </c>
      <c r="M19" s="46">
        <v>20</v>
      </c>
      <c r="N19" s="95">
        <v>14</v>
      </c>
      <c r="O19" s="95">
        <v>13</v>
      </c>
      <c r="P19" s="95">
        <v>14</v>
      </c>
      <c r="Q19" s="1">
        <v>12</v>
      </c>
      <c r="R19" s="118"/>
      <c r="S19" s="118"/>
      <c r="T19" s="236"/>
      <c r="U19" s="50"/>
    </row>
    <row r="20" spans="1:21" ht="24.95" customHeight="1">
      <c r="A20" s="49"/>
      <c r="B20" s="237"/>
      <c r="C20" s="54">
        <v>14</v>
      </c>
      <c r="D20" s="73" t="s">
        <v>6</v>
      </c>
      <c r="E20" s="53" t="s">
        <v>114</v>
      </c>
      <c r="F20" s="41">
        <f>G20-P20-N20</f>
        <v>72</v>
      </c>
      <c r="G20" s="96">
        <f t="shared" si="0"/>
        <v>83</v>
      </c>
      <c r="H20" s="95">
        <v>10</v>
      </c>
      <c r="I20" s="95">
        <v>13</v>
      </c>
      <c r="J20" s="95">
        <v>9</v>
      </c>
      <c r="K20" s="95">
        <v>9</v>
      </c>
      <c r="L20" s="118"/>
      <c r="M20" s="118"/>
      <c r="N20" s="187">
        <v>7</v>
      </c>
      <c r="O20" s="95">
        <v>9</v>
      </c>
      <c r="P20" s="129">
        <v>4</v>
      </c>
      <c r="Q20" s="53">
        <v>8</v>
      </c>
      <c r="R20" s="95">
        <v>7</v>
      </c>
      <c r="S20" s="95">
        <v>7</v>
      </c>
      <c r="T20" s="236"/>
      <c r="U20" s="50"/>
    </row>
    <row r="21" spans="1:21" ht="24.95" customHeight="1">
      <c r="A21" s="49"/>
      <c r="B21" s="237"/>
      <c r="C21" s="100">
        <v>15</v>
      </c>
      <c r="D21" s="74" t="s">
        <v>28</v>
      </c>
      <c r="E21" s="53" t="s">
        <v>121</v>
      </c>
      <c r="F21" s="41">
        <f>G21-P21-Q21-N21</f>
        <v>59</v>
      </c>
      <c r="G21" s="96">
        <f t="shared" si="0"/>
        <v>70</v>
      </c>
      <c r="H21" s="95">
        <v>13</v>
      </c>
      <c r="I21" s="95">
        <v>10</v>
      </c>
      <c r="J21" s="95">
        <v>7</v>
      </c>
      <c r="K21" s="95">
        <v>7</v>
      </c>
      <c r="L21" s="95">
        <v>7</v>
      </c>
      <c r="M21" s="118"/>
      <c r="N21" s="129">
        <v>5</v>
      </c>
      <c r="O21" s="95">
        <v>5</v>
      </c>
      <c r="P21" s="129">
        <v>3</v>
      </c>
      <c r="Q21" s="198">
        <v>3</v>
      </c>
      <c r="R21" s="209">
        <v>5</v>
      </c>
      <c r="S21" s="209">
        <v>5</v>
      </c>
      <c r="T21" s="236"/>
      <c r="U21" s="50"/>
    </row>
    <row r="22" spans="1:21" ht="24.95" customHeight="1">
      <c r="A22" s="49"/>
      <c r="B22" s="237"/>
      <c r="C22" s="140">
        <v>16</v>
      </c>
      <c r="D22" s="74" t="s">
        <v>28</v>
      </c>
      <c r="E22" s="53" t="s">
        <v>172</v>
      </c>
      <c r="F22" s="41">
        <f>G22</f>
        <v>58</v>
      </c>
      <c r="G22" s="96">
        <f t="shared" si="0"/>
        <v>58</v>
      </c>
      <c r="H22" s="118"/>
      <c r="I22" s="118"/>
      <c r="J22" s="118"/>
      <c r="K22" s="118"/>
      <c r="L22" s="118"/>
      <c r="M22" s="118"/>
      <c r="N22" s="95">
        <v>10</v>
      </c>
      <c r="O22" s="95">
        <v>15</v>
      </c>
      <c r="P22" s="95">
        <v>7</v>
      </c>
      <c r="Q22" s="53">
        <v>6</v>
      </c>
      <c r="R22" s="95">
        <v>9</v>
      </c>
      <c r="S22" s="95">
        <v>11</v>
      </c>
      <c r="T22" s="141"/>
      <c r="U22" s="50"/>
    </row>
    <row r="23" spans="1:21" ht="24.95" customHeight="1">
      <c r="A23" s="49"/>
      <c r="B23" s="237"/>
      <c r="C23" s="140">
        <v>17</v>
      </c>
      <c r="D23" s="55" t="s">
        <v>30</v>
      </c>
      <c r="E23" s="53" t="s">
        <v>129</v>
      </c>
      <c r="F23" s="41">
        <f>G23-N23</f>
        <v>53</v>
      </c>
      <c r="G23" s="96">
        <f t="shared" si="0"/>
        <v>57</v>
      </c>
      <c r="H23" s="185">
        <v>11</v>
      </c>
      <c r="I23" s="185">
        <v>11</v>
      </c>
      <c r="J23" s="185">
        <v>8</v>
      </c>
      <c r="K23" s="185">
        <v>11</v>
      </c>
      <c r="L23" s="185">
        <v>8</v>
      </c>
      <c r="M23" s="118"/>
      <c r="N23" s="187">
        <v>4</v>
      </c>
      <c r="O23" s="117">
        <v>4</v>
      </c>
      <c r="P23" s="184"/>
      <c r="Q23" s="184"/>
      <c r="R23" s="200"/>
      <c r="S23" s="118"/>
      <c r="T23" s="141"/>
      <c r="U23" s="50"/>
    </row>
    <row r="24" spans="1:21" ht="24.95" customHeight="1">
      <c r="A24" s="49"/>
      <c r="B24" s="237"/>
      <c r="C24" s="140">
        <v>18</v>
      </c>
      <c r="D24" s="58" t="s">
        <v>10</v>
      </c>
      <c r="E24" s="1" t="s">
        <v>197</v>
      </c>
      <c r="F24" s="41">
        <f>G24</f>
        <v>21</v>
      </c>
      <c r="G24" s="96">
        <f t="shared" si="0"/>
        <v>21</v>
      </c>
      <c r="H24" s="184"/>
      <c r="I24" s="184"/>
      <c r="J24" s="184"/>
      <c r="K24" s="184"/>
      <c r="L24" s="184"/>
      <c r="M24" s="118"/>
      <c r="N24" s="118"/>
      <c r="O24" s="118"/>
      <c r="P24" s="118"/>
      <c r="Q24" s="118"/>
      <c r="R24" s="186">
        <v>13</v>
      </c>
      <c r="S24" s="95">
        <v>8</v>
      </c>
      <c r="T24" s="141"/>
      <c r="U24" s="50"/>
    </row>
    <row r="25" spans="1:21" ht="24.95" customHeight="1">
      <c r="A25" s="49"/>
      <c r="B25" s="237"/>
      <c r="C25" s="13"/>
      <c r="D25" s="13"/>
      <c r="E25" s="13"/>
      <c r="F25" s="73" t="s">
        <v>6</v>
      </c>
      <c r="G25" s="74" t="s">
        <v>28</v>
      </c>
      <c r="H25" s="57" t="s">
        <v>9</v>
      </c>
      <c r="I25" s="57" t="s">
        <v>29</v>
      </c>
      <c r="J25" s="57" t="s">
        <v>39</v>
      </c>
      <c r="K25" s="57" t="s">
        <v>52</v>
      </c>
      <c r="L25" s="55" t="s">
        <v>56</v>
      </c>
      <c r="M25" s="55" t="s">
        <v>38</v>
      </c>
      <c r="N25" s="55" t="s">
        <v>31</v>
      </c>
      <c r="O25" s="55" t="s">
        <v>30</v>
      </c>
      <c r="P25" s="55" t="s">
        <v>8</v>
      </c>
      <c r="Q25" s="58" t="s">
        <v>10</v>
      </c>
      <c r="R25" s="68"/>
      <c r="S25" s="13"/>
      <c r="T25" s="16"/>
      <c r="U25" s="50"/>
    </row>
    <row r="26" spans="1:21" ht="18.75">
      <c r="A26" s="49"/>
      <c r="B26" s="93"/>
      <c r="C26" s="13"/>
      <c r="D26" s="13"/>
      <c r="E26" s="13"/>
      <c r="F26" s="228" t="s">
        <v>92</v>
      </c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13"/>
      <c r="T26" s="16"/>
      <c r="U26" s="50"/>
    </row>
    <row r="27" spans="1:21" ht="20.45" customHeight="1">
      <c r="A27" s="49"/>
      <c r="B27" s="14"/>
      <c r="C27" s="14"/>
      <c r="D27" s="14"/>
      <c r="E27" s="14"/>
      <c r="F27" s="71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6"/>
      <c r="U27" s="50"/>
    </row>
    <row r="28" spans="1:21" s="17" customFormat="1" ht="25.5" customHeight="1">
      <c r="A28" s="49"/>
      <c r="B28" s="237" t="s">
        <v>47</v>
      </c>
      <c r="C28" s="229"/>
      <c r="D28" s="229"/>
      <c r="E28" s="229"/>
      <c r="F28" s="229"/>
      <c r="G28" s="230"/>
      <c r="H28" s="216" t="s">
        <v>13</v>
      </c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32" t="s">
        <v>44</v>
      </c>
      <c r="U28" s="50"/>
    </row>
    <row r="29" spans="1:21" ht="18" customHeight="1">
      <c r="A29" s="49"/>
      <c r="B29" s="237"/>
      <c r="C29" s="231" t="s">
        <v>1</v>
      </c>
      <c r="D29" s="231"/>
      <c r="E29" s="212" t="s">
        <v>5</v>
      </c>
      <c r="F29" s="213" t="s">
        <v>203</v>
      </c>
      <c r="G29" s="214" t="s">
        <v>7</v>
      </c>
      <c r="H29" s="6">
        <v>1</v>
      </c>
      <c r="I29" s="6">
        <v>2</v>
      </c>
      <c r="J29" s="12">
        <v>3</v>
      </c>
      <c r="K29" s="6">
        <v>4</v>
      </c>
      <c r="L29" s="6">
        <v>5</v>
      </c>
      <c r="M29" s="24">
        <v>6</v>
      </c>
      <c r="N29" s="6">
        <v>7</v>
      </c>
      <c r="O29" s="6">
        <v>8</v>
      </c>
      <c r="P29" s="24">
        <v>9</v>
      </c>
      <c r="Q29" s="6">
        <v>10</v>
      </c>
      <c r="R29" s="36">
        <v>11</v>
      </c>
      <c r="S29" s="24">
        <v>12</v>
      </c>
      <c r="T29" s="232"/>
      <c r="U29" s="50"/>
    </row>
    <row r="30" spans="1:21" ht="18" customHeight="1">
      <c r="A30" s="49"/>
      <c r="B30" s="237"/>
      <c r="C30" s="231"/>
      <c r="D30" s="231"/>
      <c r="E30" s="212"/>
      <c r="F30" s="213"/>
      <c r="G30" s="214"/>
      <c r="H30" s="215">
        <v>45212</v>
      </c>
      <c r="I30" s="215"/>
      <c r="J30" s="215">
        <v>45234</v>
      </c>
      <c r="K30" s="215"/>
      <c r="L30" s="215">
        <v>45262</v>
      </c>
      <c r="M30" s="215"/>
      <c r="N30" s="215">
        <v>45304</v>
      </c>
      <c r="O30" s="215"/>
      <c r="P30" s="215">
        <v>40233</v>
      </c>
      <c r="Q30" s="215"/>
      <c r="R30" s="215">
        <v>40253</v>
      </c>
      <c r="S30" s="215"/>
      <c r="T30" s="232"/>
      <c r="U30" s="50"/>
    </row>
    <row r="31" spans="1:21" ht="24.95" customHeight="1">
      <c r="A31" s="49"/>
      <c r="B31" s="237"/>
      <c r="C31" s="46">
        <v>1</v>
      </c>
      <c r="D31" s="75" t="s">
        <v>6</v>
      </c>
      <c r="E31" s="78" t="s">
        <v>94</v>
      </c>
      <c r="F31" s="41">
        <f>G31-Q31-P31</f>
        <v>160</v>
      </c>
      <c r="G31" s="52">
        <f t="shared" ref="G31:G53" si="1">SUM(H31:S31)</f>
        <v>193</v>
      </c>
      <c r="H31" s="46">
        <v>20</v>
      </c>
      <c r="I31" s="46">
        <v>20</v>
      </c>
      <c r="J31" s="46">
        <v>20</v>
      </c>
      <c r="K31" s="46">
        <v>20</v>
      </c>
      <c r="L31" s="118"/>
      <c r="M31" s="118"/>
      <c r="N31" s="46">
        <v>20</v>
      </c>
      <c r="O31" s="46">
        <v>20</v>
      </c>
      <c r="P31" s="131">
        <v>18</v>
      </c>
      <c r="Q31" s="187">
        <v>15</v>
      </c>
      <c r="R31" s="46">
        <v>20</v>
      </c>
      <c r="S31" s="46">
        <v>20</v>
      </c>
      <c r="T31" s="232"/>
      <c r="U31" s="50"/>
    </row>
    <row r="32" spans="1:21" ht="24.95" customHeight="1">
      <c r="A32" s="49"/>
      <c r="B32" s="237"/>
      <c r="C32" s="47">
        <v>2</v>
      </c>
      <c r="D32" s="75" t="s">
        <v>6</v>
      </c>
      <c r="E32" s="78" t="s">
        <v>61</v>
      </c>
      <c r="F32" s="41">
        <f>G32-P32-M32</f>
        <v>146</v>
      </c>
      <c r="G32" s="52">
        <f t="shared" si="1"/>
        <v>175</v>
      </c>
      <c r="H32" s="47">
        <v>18</v>
      </c>
      <c r="I32" s="47">
        <v>18</v>
      </c>
      <c r="J32" s="46">
        <v>20</v>
      </c>
      <c r="K32" s="46">
        <v>20</v>
      </c>
      <c r="L32" s="47">
        <v>18</v>
      </c>
      <c r="M32" s="201">
        <v>16</v>
      </c>
      <c r="N32" s="118"/>
      <c r="O32" s="118"/>
      <c r="P32" s="129">
        <v>13</v>
      </c>
      <c r="Q32" s="47">
        <v>18</v>
      </c>
      <c r="R32" s="48">
        <v>16</v>
      </c>
      <c r="S32" s="47">
        <v>18</v>
      </c>
      <c r="T32" s="232"/>
      <c r="U32" s="50"/>
    </row>
    <row r="33" spans="1:21" ht="24.95" customHeight="1">
      <c r="A33" s="49"/>
      <c r="B33" s="237"/>
      <c r="C33" s="48">
        <v>3</v>
      </c>
      <c r="D33" s="75" t="s">
        <v>6</v>
      </c>
      <c r="E33" s="78" t="s">
        <v>36</v>
      </c>
      <c r="F33" s="41">
        <f>G33-L33-M33-Q33-R33</f>
        <v>140</v>
      </c>
      <c r="G33" s="52">
        <f t="shared" si="1"/>
        <v>193</v>
      </c>
      <c r="H33" s="46">
        <v>20</v>
      </c>
      <c r="I33" s="46">
        <v>20</v>
      </c>
      <c r="J33" s="47">
        <v>18</v>
      </c>
      <c r="K33" s="48">
        <v>16</v>
      </c>
      <c r="L33" s="129">
        <v>13</v>
      </c>
      <c r="M33" s="129">
        <v>12</v>
      </c>
      <c r="N33" s="48">
        <v>16</v>
      </c>
      <c r="O33" s="47">
        <v>18</v>
      </c>
      <c r="P33" s="47">
        <v>18</v>
      </c>
      <c r="Q33" s="187">
        <v>14</v>
      </c>
      <c r="R33" s="129">
        <v>14</v>
      </c>
      <c r="S33" s="95">
        <v>14</v>
      </c>
      <c r="T33" s="232"/>
      <c r="U33" s="50"/>
    </row>
    <row r="34" spans="1:21" ht="24.95" customHeight="1">
      <c r="A34" s="49"/>
      <c r="B34" s="237"/>
      <c r="C34" s="76">
        <v>4</v>
      </c>
      <c r="D34" s="75" t="s">
        <v>6</v>
      </c>
      <c r="E34" s="78" t="s">
        <v>35</v>
      </c>
      <c r="F34" s="41">
        <f>G34-P34-S34</f>
        <v>133</v>
      </c>
      <c r="G34" s="52">
        <f t="shared" si="1"/>
        <v>154</v>
      </c>
      <c r="H34" s="47">
        <v>18</v>
      </c>
      <c r="I34" s="47">
        <v>18</v>
      </c>
      <c r="J34" s="95">
        <v>15</v>
      </c>
      <c r="K34" s="47">
        <v>18</v>
      </c>
      <c r="L34" s="47">
        <v>18</v>
      </c>
      <c r="M34" s="95">
        <v>15</v>
      </c>
      <c r="N34" s="118"/>
      <c r="O34" s="118"/>
      <c r="P34" s="129">
        <v>13</v>
      </c>
      <c r="Q34" s="47">
        <v>18</v>
      </c>
      <c r="R34" s="95">
        <v>13</v>
      </c>
      <c r="S34" s="129">
        <v>8</v>
      </c>
      <c r="T34" s="232"/>
      <c r="U34" s="50"/>
    </row>
    <row r="35" spans="1:21" ht="24.95" customHeight="1">
      <c r="A35" s="49"/>
      <c r="B35" s="237"/>
      <c r="C35" s="76">
        <v>5</v>
      </c>
      <c r="D35" s="57" t="s">
        <v>28</v>
      </c>
      <c r="E35" s="78" t="s">
        <v>62</v>
      </c>
      <c r="F35" s="41">
        <f>G35-O35-M35-P35-Q35</f>
        <v>122</v>
      </c>
      <c r="G35" s="52">
        <f t="shared" si="1"/>
        <v>165</v>
      </c>
      <c r="H35" s="48">
        <v>16</v>
      </c>
      <c r="I35" s="48">
        <v>16</v>
      </c>
      <c r="J35" s="48">
        <v>16</v>
      </c>
      <c r="K35" s="95">
        <v>15</v>
      </c>
      <c r="L35" s="48">
        <v>16</v>
      </c>
      <c r="M35" s="129">
        <v>13</v>
      </c>
      <c r="N35" s="1">
        <v>15</v>
      </c>
      <c r="O35" s="129">
        <v>11</v>
      </c>
      <c r="P35" s="129">
        <v>6</v>
      </c>
      <c r="Q35" s="187">
        <v>13</v>
      </c>
      <c r="R35" s="95">
        <v>14</v>
      </c>
      <c r="S35" s="95">
        <v>14</v>
      </c>
      <c r="T35" s="232"/>
      <c r="U35" s="50"/>
    </row>
    <row r="36" spans="1:21" ht="24.95" customHeight="1">
      <c r="A36" s="49"/>
      <c r="B36" s="237"/>
      <c r="C36" s="76">
        <v>6</v>
      </c>
      <c r="D36" s="55" t="s">
        <v>8</v>
      </c>
      <c r="E36" s="78" t="s">
        <v>153</v>
      </c>
      <c r="F36" s="41">
        <f>G36</f>
        <v>114</v>
      </c>
      <c r="G36" s="52">
        <f t="shared" si="1"/>
        <v>114</v>
      </c>
      <c r="H36" s="118"/>
      <c r="I36" s="118"/>
      <c r="J36" s="118"/>
      <c r="K36" s="118"/>
      <c r="L36" s="46">
        <v>20</v>
      </c>
      <c r="M36" s="46">
        <v>20</v>
      </c>
      <c r="N36" s="47">
        <v>18</v>
      </c>
      <c r="O36" s="48">
        <v>16</v>
      </c>
      <c r="P36" s="46">
        <v>20</v>
      </c>
      <c r="Q36" s="46">
        <v>20</v>
      </c>
      <c r="R36" s="118"/>
      <c r="S36" s="118"/>
      <c r="T36" s="232"/>
      <c r="U36" s="50"/>
    </row>
    <row r="37" spans="1:21" ht="24.95" customHeight="1">
      <c r="A37" s="49"/>
      <c r="B37" s="237"/>
      <c r="C37" s="76">
        <v>7</v>
      </c>
      <c r="D37" s="75" t="s">
        <v>6</v>
      </c>
      <c r="E37" s="78" t="s">
        <v>84</v>
      </c>
      <c r="F37" s="41">
        <f>G37-P37-Q37</f>
        <v>109</v>
      </c>
      <c r="G37" s="52">
        <f t="shared" si="1"/>
        <v>126</v>
      </c>
      <c r="H37" s="95">
        <v>15</v>
      </c>
      <c r="I37" s="48">
        <v>16</v>
      </c>
      <c r="J37" s="48">
        <v>16</v>
      </c>
      <c r="K37" s="95">
        <v>15</v>
      </c>
      <c r="L37" s="117">
        <v>14</v>
      </c>
      <c r="M37" s="117">
        <v>11</v>
      </c>
      <c r="N37" s="118"/>
      <c r="O37" s="118"/>
      <c r="P37" s="129">
        <v>8</v>
      </c>
      <c r="Q37" s="187">
        <v>9</v>
      </c>
      <c r="R37" s="95">
        <v>12</v>
      </c>
      <c r="S37" s="95">
        <v>10</v>
      </c>
      <c r="T37" s="232"/>
      <c r="U37" s="50"/>
    </row>
    <row r="38" spans="1:21" ht="24.95" customHeight="1">
      <c r="A38" s="49"/>
      <c r="B38" s="237"/>
      <c r="C38" s="76">
        <v>8</v>
      </c>
      <c r="D38" s="75" t="s">
        <v>6</v>
      </c>
      <c r="E38" s="78" t="s">
        <v>34</v>
      </c>
      <c r="F38" s="41">
        <f>G38-L38-N38</f>
        <v>109</v>
      </c>
      <c r="G38" s="52">
        <f t="shared" si="1"/>
        <v>130</v>
      </c>
      <c r="H38" s="95">
        <v>14</v>
      </c>
      <c r="I38" s="95">
        <v>14</v>
      </c>
      <c r="J38" s="118"/>
      <c r="K38" s="118"/>
      <c r="L38" s="129">
        <v>10</v>
      </c>
      <c r="M38" s="48">
        <v>16</v>
      </c>
      <c r="N38" s="187">
        <v>11</v>
      </c>
      <c r="O38" s="95">
        <v>12</v>
      </c>
      <c r="P38" s="117">
        <v>12</v>
      </c>
      <c r="Q38" s="1">
        <v>11</v>
      </c>
      <c r="R38" s="95">
        <v>15</v>
      </c>
      <c r="S38" s="95">
        <v>15</v>
      </c>
      <c r="T38" s="232"/>
      <c r="U38" s="50"/>
    </row>
    <row r="39" spans="1:21" ht="24.95" customHeight="1">
      <c r="A39" s="49"/>
      <c r="B39" s="237"/>
      <c r="C39" s="76">
        <v>9</v>
      </c>
      <c r="D39" s="57" t="s">
        <v>29</v>
      </c>
      <c r="E39" s="78" t="s">
        <v>170</v>
      </c>
      <c r="F39" s="41">
        <f>G39</f>
        <v>105</v>
      </c>
      <c r="G39" s="52">
        <f t="shared" si="1"/>
        <v>105</v>
      </c>
      <c r="H39" s="118"/>
      <c r="I39" s="118"/>
      <c r="J39" s="118"/>
      <c r="K39" s="118"/>
      <c r="L39" s="118"/>
      <c r="M39" s="118"/>
      <c r="N39" s="46">
        <v>20</v>
      </c>
      <c r="O39" s="46">
        <v>20</v>
      </c>
      <c r="P39" s="48">
        <v>16</v>
      </c>
      <c r="Q39" s="1">
        <v>15</v>
      </c>
      <c r="R39" s="47">
        <v>18</v>
      </c>
      <c r="S39" s="48">
        <v>16</v>
      </c>
      <c r="T39" s="232"/>
      <c r="U39" s="50"/>
    </row>
    <row r="40" spans="1:21" ht="24.95" customHeight="1">
      <c r="A40" s="49"/>
      <c r="B40" s="237"/>
      <c r="C40" s="76">
        <v>10</v>
      </c>
      <c r="D40" s="55" t="s">
        <v>8</v>
      </c>
      <c r="E40" s="78" t="s">
        <v>119</v>
      </c>
      <c r="F40" s="41">
        <f>G40-N40-M40-Q40-R40</f>
        <v>97</v>
      </c>
      <c r="G40" s="52">
        <f t="shared" si="1"/>
        <v>133</v>
      </c>
      <c r="H40" s="95">
        <v>11</v>
      </c>
      <c r="I40" s="117">
        <v>11</v>
      </c>
      <c r="J40" s="95">
        <v>14</v>
      </c>
      <c r="K40" s="95">
        <v>13</v>
      </c>
      <c r="L40" s="95">
        <v>11</v>
      </c>
      <c r="M40" s="130">
        <v>10</v>
      </c>
      <c r="N40" s="187">
        <v>10</v>
      </c>
      <c r="O40" s="95">
        <v>15</v>
      </c>
      <c r="P40" s="95">
        <v>10</v>
      </c>
      <c r="Q40" s="187">
        <v>6</v>
      </c>
      <c r="R40" s="129">
        <v>10</v>
      </c>
      <c r="S40" s="95">
        <v>12</v>
      </c>
      <c r="T40" s="232"/>
      <c r="U40" s="50"/>
    </row>
    <row r="41" spans="1:21" ht="24.95" customHeight="1">
      <c r="A41" s="49"/>
      <c r="B41" s="237"/>
      <c r="C41" s="95">
        <v>11</v>
      </c>
      <c r="D41" s="75" t="s">
        <v>6</v>
      </c>
      <c r="E41" s="78" t="s">
        <v>104</v>
      </c>
      <c r="F41" s="41">
        <f>G41-O41-L41-R41</f>
        <v>91</v>
      </c>
      <c r="G41" s="52">
        <f t="shared" si="1"/>
        <v>112</v>
      </c>
      <c r="H41" s="95">
        <v>13</v>
      </c>
      <c r="I41" s="95">
        <v>10</v>
      </c>
      <c r="J41" s="95">
        <v>13</v>
      </c>
      <c r="K41" s="95">
        <v>12</v>
      </c>
      <c r="L41" s="129">
        <v>9</v>
      </c>
      <c r="M41" s="118"/>
      <c r="N41" s="1">
        <v>9</v>
      </c>
      <c r="O41" s="129">
        <v>7</v>
      </c>
      <c r="P41" s="95">
        <v>11</v>
      </c>
      <c r="Q41" s="1">
        <v>10</v>
      </c>
      <c r="R41" s="130">
        <v>5</v>
      </c>
      <c r="S41" s="117">
        <v>13</v>
      </c>
      <c r="T41" s="232"/>
      <c r="U41" s="50"/>
    </row>
    <row r="42" spans="1:21" ht="24.95" customHeight="1">
      <c r="A42" s="49"/>
      <c r="B42" s="237"/>
      <c r="C42" s="95">
        <v>12</v>
      </c>
      <c r="D42" s="57" t="s">
        <v>9</v>
      </c>
      <c r="E42" s="78" t="s">
        <v>128</v>
      </c>
      <c r="F42" s="41">
        <f>G42-N42-P42</f>
        <v>82</v>
      </c>
      <c r="G42" s="52">
        <f t="shared" si="1"/>
        <v>98</v>
      </c>
      <c r="H42" s="95">
        <v>10</v>
      </c>
      <c r="I42" s="95">
        <v>13</v>
      </c>
      <c r="J42" s="95">
        <v>10</v>
      </c>
      <c r="K42" s="95">
        <v>9</v>
      </c>
      <c r="L42" s="118"/>
      <c r="M42" s="118"/>
      <c r="N42" s="130">
        <v>8</v>
      </c>
      <c r="O42" s="117">
        <v>10</v>
      </c>
      <c r="P42" s="129">
        <v>8</v>
      </c>
      <c r="Q42" s="1">
        <v>8</v>
      </c>
      <c r="R42" s="95">
        <v>12</v>
      </c>
      <c r="S42" s="95">
        <v>10</v>
      </c>
      <c r="T42" s="232"/>
      <c r="U42" s="50"/>
    </row>
    <row r="43" spans="1:21" ht="24.95" customHeight="1">
      <c r="A43" s="49"/>
      <c r="B43" s="237"/>
      <c r="C43" s="95">
        <v>13</v>
      </c>
      <c r="D43" s="55" t="s">
        <v>31</v>
      </c>
      <c r="E43" s="78" t="s">
        <v>166</v>
      </c>
      <c r="F43" s="41">
        <f t="shared" ref="F43:F48" si="2">G43</f>
        <v>78</v>
      </c>
      <c r="G43" s="52">
        <f t="shared" si="1"/>
        <v>78</v>
      </c>
      <c r="H43" s="118"/>
      <c r="I43" s="118"/>
      <c r="J43" s="118"/>
      <c r="K43" s="118"/>
      <c r="L43" s="46">
        <v>20</v>
      </c>
      <c r="M43" s="47">
        <v>18</v>
      </c>
      <c r="N43" s="118"/>
      <c r="O43" s="118"/>
      <c r="P43" s="46">
        <v>20</v>
      </c>
      <c r="Q43" s="46">
        <v>20</v>
      </c>
      <c r="R43" s="118"/>
      <c r="S43" s="118"/>
      <c r="T43" s="232"/>
      <c r="U43" s="50"/>
    </row>
    <row r="44" spans="1:21" ht="24.95" customHeight="1">
      <c r="A44" s="49"/>
      <c r="B44" s="237"/>
      <c r="C44" s="95">
        <v>14</v>
      </c>
      <c r="D44" s="55" t="s">
        <v>8</v>
      </c>
      <c r="E44" s="78" t="s">
        <v>149</v>
      </c>
      <c r="F44" s="41">
        <f t="shared" si="2"/>
        <v>69</v>
      </c>
      <c r="G44" s="52">
        <f t="shared" si="1"/>
        <v>69</v>
      </c>
      <c r="H44" s="118"/>
      <c r="I44" s="118"/>
      <c r="J44" s="118"/>
      <c r="K44" s="118"/>
      <c r="L44" s="95">
        <v>15</v>
      </c>
      <c r="M44" s="46">
        <v>20</v>
      </c>
      <c r="N44" s="47">
        <v>18</v>
      </c>
      <c r="O44" s="48">
        <v>16</v>
      </c>
      <c r="P44" s="118"/>
      <c r="Q44" s="118"/>
      <c r="R44" s="118"/>
      <c r="S44" s="118"/>
      <c r="T44" s="232"/>
      <c r="U44" s="50"/>
    </row>
    <row r="45" spans="1:21" ht="24.95" customHeight="1">
      <c r="A45" s="49"/>
      <c r="B45" s="237"/>
      <c r="C45" s="95">
        <v>15</v>
      </c>
      <c r="D45" s="57" t="s">
        <v>39</v>
      </c>
      <c r="E45" s="78" t="s">
        <v>109</v>
      </c>
      <c r="F45" s="41">
        <f t="shared" si="2"/>
        <v>67</v>
      </c>
      <c r="G45" s="52">
        <f t="shared" si="1"/>
        <v>67</v>
      </c>
      <c r="H45" s="95">
        <v>14</v>
      </c>
      <c r="I45" s="118"/>
      <c r="J45" s="117">
        <v>11</v>
      </c>
      <c r="K45" s="117">
        <v>10</v>
      </c>
      <c r="L45" s="118"/>
      <c r="M45" s="118"/>
      <c r="N45" s="118"/>
      <c r="O45" s="118"/>
      <c r="P45" s="95">
        <v>9</v>
      </c>
      <c r="Q45" s="1">
        <v>8</v>
      </c>
      <c r="R45" s="117">
        <v>8</v>
      </c>
      <c r="S45" s="117">
        <v>7</v>
      </c>
      <c r="T45" s="232"/>
      <c r="U45" s="50"/>
    </row>
    <row r="46" spans="1:21" ht="24.95" customHeight="1">
      <c r="A46" s="49"/>
      <c r="B46" s="237"/>
      <c r="C46" s="95">
        <v>16</v>
      </c>
      <c r="D46" s="57" t="s">
        <v>52</v>
      </c>
      <c r="E46" s="103" t="s">
        <v>173</v>
      </c>
      <c r="F46" s="41">
        <f t="shared" si="2"/>
        <v>63</v>
      </c>
      <c r="G46" s="52">
        <f t="shared" si="1"/>
        <v>63</v>
      </c>
      <c r="H46" s="118"/>
      <c r="I46" s="118"/>
      <c r="J46" s="118"/>
      <c r="K46" s="118"/>
      <c r="L46" s="118"/>
      <c r="M46" s="118"/>
      <c r="N46" s="95">
        <v>10</v>
      </c>
      <c r="O46" s="95">
        <v>15</v>
      </c>
      <c r="P46" s="95">
        <v>10</v>
      </c>
      <c r="Q46" s="1">
        <v>6</v>
      </c>
      <c r="R46" s="117">
        <v>10</v>
      </c>
      <c r="S46" s="117">
        <v>12</v>
      </c>
      <c r="T46" s="232"/>
      <c r="U46" s="50"/>
    </row>
    <row r="47" spans="1:21" ht="24.95" customHeight="1">
      <c r="A47" s="49"/>
      <c r="B47" s="237"/>
      <c r="C47" s="95">
        <v>17</v>
      </c>
      <c r="D47" s="55" t="s">
        <v>30</v>
      </c>
      <c r="E47" s="78" t="s">
        <v>63</v>
      </c>
      <c r="F47" s="41">
        <f t="shared" si="2"/>
        <v>62</v>
      </c>
      <c r="G47" s="52">
        <f t="shared" si="1"/>
        <v>62</v>
      </c>
      <c r="H47" s="118"/>
      <c r="I47" s="118"/>
      <c r="J47" s="95">
        <v>13</v>
      </c>
      <c r="K47" s="95">
        <v>12</v>
      </c>
      <c r="L47" s="95">
        <v>9</v>
      </c>
      <c r="M47" s="95">
        <v>12</v>
      </c>
      <c r="N47" s="1">
        <v>9</v>
      </c>
      <c r="O47" s="95">
        <v>7</v>
      </c>
      <c r="P47" s="118"/>
      <c r="Q47" s="118"/>
      <c r="R47" s="118"/>
      <c r="S47" s="118"/>
      <c r="T47" s="232"/>
      <c r="U47" s="50"/>
    </row>
    <row r="48" spans="1:21" ht="24.95" customHeight="1">
      <c r="A48" s="49"/>
      <c r="B48" s="237"/>
      <c r="C48" s="95">
        <v>18</v>
      </c>
      <c r="D48" s="55" t="s">
        <v>8</v>
      </c>
      <c r="E48" s="78" t="s">
        <v>171</v>
      </c>
      <c r="F48" s="41">
        <f t="shared" si="2"/>
        <v>59</v>
      </c>
      <c r="G48" s="52">
        <f t="shared" si="1"/>
        <v>59</v>
      </c>
      <c r="H48" s="118"/>
      <c r="I48" s="118"/>
      <c r="J48" s="118"/>
      <c r="K48" s="118"/>
      <c r="L48" s="118"/>
      <c r="M48" s="118"/>
      <c r="N48" s="95">
        <v>14</v>
      </c>
      <c r="O48" s="95">
        <v>14</v>
      </c>
      <c r="P48" s="95">
        <v>15</v>
      </c>
      <c r="Q48" s="48">
        <v>16</v>
      </c>
      <c r="R48" s="118"/>
      <c r="S48" s="118"/>
      <c r="T48" s="232"/>
      <c r="U48" s="50"/>
    </row>
    <row r="49" spans="1:21" ht="24.95" customHeight="1">
      <c r="A49" s="49"/>
      <c r="B49" s="237"/>
      <c r="C49" s="95">
        <v>19</v>
      </c>
      <c r="D49" s="55" t="s">
        <v>31</v>
      </c>
      <c r="E49" s="78" t="s">
        <v>103</v>
      </c>
      <c r="F49" s="41">
        <f>G49-P49-Q49-N49</f>
        <v>56</v>
      </c>
      <c r="G49" s="52">
        <f t="shared" si="1"/>
        <v>67</v>
      </c>
      <c r="H49" s="117">
        <v>13</v>
      </c>
      <c r="I49" s="95">
        <v>11</v>
      </c>
      <c r="J49" s="95">
        <v>8</v>
      </c>
      <c r="K49" s="95">
        <v>11</v>
      </c>
      <c r="L49" s="117">
        <v>8</v>
      </c>
      <c r="M49" s="118"/>
      <c r="N49" s="187">
        <v>5</v>
      </c>
      <c r="O49" s="117">
        <v>5</v>
      </c>
      <c r="P49" s="129">
        <v>3</v>
      </c>
      <c r="Q49" s="187">
        <v>3</v>
      </c>
      <c r="R49" s="118"/>
      <c r="S49" s="118"/>
      <c r="T49" s="141"/>
      <c r="U49" s="50"/>
    </row>
    <row r="50" spans="1:21" ht="24.95" customHeight="1">
      <c r="A50" s="49"/>
      <c r="B50" s="237"/>
      <c r="C50" s="95">
        <v>20</v>
      </c>
      <c r="D50" s="55" t="s">
        <v>30</v>
      </c>
      <c r="E50" s="78" t="s">
        <v>151</v>
      </c>
      <c r="F50" s="41">
        <f>G50</f>
        <v>54</v>
      </c>
      <c r="G50" s="52">
        <f t="shared" si="1"/>
        <v>54</v>
      </c>
      <c r="H50" s="118"/>
      <c r="I50" s="118"/>
      <c r="J50" s="118"/>
      <c r="K50" s="118"/>
      <c r="L50" s="48">
        <v>16</v>
      </c>
      <c r="M50" s="117">
        <v>13</v>
      </c>
      <c r="N50" s="95">
        <v>15</v>
      </c>
      <c r="O50" s="95">
        <v>10</v>
      </c>
      <c r="P50" s="118"/>
      <c r="Q50" s="118"/>
      <c r="R50" s="118"/>
      <c r="S50" s="118"/>
      <c r="T50" s="141"/>
      <c r="U50" s="50"/>
    </row>
    <row r="51" spans="1:21" ht="24.95" customHeight="1">
      <c r="A51" s="49"/>
      <c r="B51" s="237"/>
      <c r="C51" s="95">
        <v>21</v>
      </c>
      <c r="D51" s="55" t="s">
        <v>8</v>
      </c>
      <c r="E51" s="78" t="s">
        <v>135</v>
      </c>
      <c r="F51" s="41">
        <f>G51</f>
        <v>48</v>
      </c>
      <c r="G51" s="52">
        <f t="shared" si="1"/>
        <v>48</v>
      </c>
      <c r="H51" s="118"/>
      <c r="I51" s="118"/>
      <c r="J51" s="95">
        <v>14</v>
      </c>
      <c r="K51" s="95">
        <v>13</v>
      </c>
      <c r="L51" s="117">
        <v>11</v>
      </c>
      <c r="M51" s="117">
        <v>10</v>
      </c>
      <c r="N51" s="118"/>
      <c r="O51" s="118"/>
      <c r="P51" s="118"/>
      <c r="Q51" s="118"/>
      <c r="R51" s="118"/>
      <c r="S51" s="118"/>
      <c r="T51" s="141"/>
      <c r="U51" s="50"/>
    </row>
    <row r="52" spans="1:21" ht="24.95" customHeight="1">
      <c r="A52" s="49"/>
      <c r="B52" s="237"/>
      <c r="C52" s="95">
        <v>22</v>
      </c>
      <c r="D52" s="58" t="s">
        <v>10</v>
      </c>
      <c r="E52" s="103" t="s">
        <v>202</v>
      </c>
      <c r="F52" s="41">
        <f>G52</f>
        <v>40</v>
      </c>
      <c r="G52" s="52">
        <f t="shared" si="1"/>
        <v>40</v>
      </c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46">
        <v>20</v>
      </c>
      <c r="S52" s="46">
        <v>20</v>
      </c>
      <c r="T52" s="203"/>
      <c r="U52" s="50"/>
    </row>
    <row r="53" spans="1:21" ht="24.95" customHeight="1">
      <c r="A53" s="49"/>
      <c r="B53" s="237"/>
      <c r="C53" s="95">
        <v>23</v>
      </c>
      <c r="D53" s="58" t="s">
        <v>10</v>
      </c>
      <c r="E53" s="103" t="s">
        <v>198</v>
      </c>
      <c r="F53" s="41">
        <f>G53</f>
        <v>11</v>
      </c>
      <c r="G53" s="52">
        <f t="shared" si="1"/>
        <v>11</v>
      </c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7">
        <v>6</v>
      </c>
      <c r="S53" s="117">
        <v>5</v>
      </c>
      <c r="T53" s="193"/>
      <c r="U53" s="50"/>
    </row>
    <row r="54" spans="1:21" ht="24.95" customHeight="1">
      <c r="A54" s="14"/>
      <c r="B54" s="237"/>
      <c r="C54" s="13"/>
      <c r="D54" s="13"/>
      <c r="E54" s="13"/>
      <c r="F54" s="73" t="s">
        <v>6</v>
      </c>
      <c r="G54" s="74" t="s">
        <v>28</v>
      </c>
      <c r="H54" s="74" t="s">
        <v>9</v>
      </c>
      <c r="I54" s="57" t="s">
        <v>29</v>
      </c>
      <c r="J54" s="57" t="s">
        <v>39</v>
      </c>
      <c r="K54" s="57" t="s">
        <v>52</v>
      </c>
      <c r="L54" s="55" t="s">
        <v>56</v>
      </c>
      <c r="M54" s="55" t="s">
        <v>38</v>
      </c>
      <c r="N54" s="55" t="s">
        <v>31</v>
      </c>
      <c r="O54" s="55" t="s">
        <v>30</v>
      </c>
      <c r="P54" s="55" t="s">
        <v>8</v>
      </c>
      <c r="Q54" s="58" t="s">
        <v>10</v>
      </c>
      <c r="R54" s="202"/>
      <c r="S54" s="13"/>
      <c r="T54" s="14"/>
      <c r="U54" s="50"/>
    </row>
    <row r="55" spans="1:21" ht="24.9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50"/>
    </row>
    <row r="56" spans="1:21" customFormat="1" ht="23.25">
      <c r="A56" s="14"/>
      <c r="B56" s="238" t="s">
        <v>108</v>
      </c>
      <c r="C56" s="229"/>
      <c r="D56" s="229"/>
      <c r="E56" s="229"/>
      <c r="F56" s="229"/>
      <c r="G56" s="230"/>
      <c r="H56" s="216" t="s">
        <v>182</v>
      </c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0" t="s">
        <v>44</v>
      </c>
      <c r="U56" s="14"/>
    </row>
    <row r="57" spans="1:21" customFormat="1" ht="12.75" customHeight="1">
      <c r="A57" s="14"/>
      <c r="B57" s="238"/>
      <c r="C57" s="211" t="s">
        <v>1</v>
      </c>
      <c r="D57" s="211"/>
      <c r="E57" s="212" t="s">
        <v>5</v>
      </c>
      <c r="F57" s="213" t="s">
        <v>203</v>
      </c>
      <c r="G57" s="214" t="s">
        <v>7</v>
      </c>
      <c r="H57" s="6">
        <v>1</v>
      </c>
      <c r="I57" s="6">
        <v>2</v>
      </c>
      <c r="J57" s="12">
        <v>3</v>
      </c>
      <c r="K57" s="6">
        <v>4</v>
      </c>
      <c r="L57" s="6">
        <v>5</v>
      </c>
      <c r="M57" s="24">
        <v>6</v>
      </c>
      <c r="N57" s="6">
        <v>7</v>
      </c>
      <c r="O57" s="6">
        <v>8</v>
      </c>
      <c r="P57" s="24">
        <v>9</v>
      </c>
      <c r="Q57" s="6">
        <v>10</v>
      </c>
      <c r="R57" s="36">
        <v>11</v>
      </c>
      <c r="S57" s="24">
        <v>12</v>
      </c>
      <c r="T57" s="210"/>
      <c r="U57" s="14"/>
    </row>
    <row r="58" spans="1:21" customFormat="1" ht="21" customHeight="1">
      <c r="A58" s="14"/>
      <c r="B58" s="238"/>
      <c r="C58" s="211"/>
      <c r="D58" s="211"/>
      <c r="E58" s="212"/>
      <c r="F58" s="213"/>
      <c r="G58" s="214"/>
      <c r="H58" s="215">
        <v>45212</v>
      </c>
      <c r="I58" s="215"/>
      <c r="J58" s="215">
        <v>45234</v>
      </c>
      <c r="K58" s="215"/>
      <c r="L58" s="215">
        <v>45262</v>
      </c>
      <c r="M58" s="215"/>
      <c r="N58" s="215">
        <v>45304</v>
      </c>
      <c r="O58" s="215"/>
      <c r="P58" s="215">
        <v>40233</v>
      </c>
      <c r="Q58" s="215"/>
      <c r="R58" s="215">
        <v>40253</v>
      </c>
      <c r="S58" s="215"/>
      <c r="T58" s="210"/>
      <c r="U58" s="14"/>
    </row>
    <row r="59" spans="1:21" customFormat="1" ht="18.75">
      <c r="A59" s="14"/>
      <c r="B59" s="238"/>
      <c r="C59" s="95">
        <v>1</v>
      </c>
      <c r="D59" s="75" t="s">
        <v>6</v>
      </c>
      <c r="E59" s="78" t="s">
        <v>119</v>
      </c>
      <c r="F59" s="41">
        <f>G59-H59-I59-Q59-M59</f>
        <v>154</v>
      </c>
      <c r="G59" s="52">
        <f>SUM(H59:S59)</f>
        <v>224</v>
      </c>
      <c r="H59" s="131">
        <v>18</v>
      </c>
      <c r="I59" s="131">
        <v>18</v>
      </c>
      <c r="J59" s="46">
        <v>20</v>
      </c>
      <c r="K59" s="46">
        <v>20</v>
      </c>
      <c r="L59" s="46">
        <v>20</v>
      </c>
      <c r="M59" s="131">
        <v>18</v>
      </c>
      <c r="N59" s="46">
        <v>20</v>
      </c>
      <c r="O59" s="46">
        <v>20</v>
      </c>
      <c r="P59" s="47">
        <v>18</v>
      </c>
      <c r="Q59" s="201">
        <v>16</v>
      </c>
      <c r="R59" s="47">
        <v>18</v>
      </c>
      <c r="S59" s="47">
        <v>18</v>
      </c>
      <c r="T59" s="210"/>
      <c r="U59" s="14"/>
    </row>
    <row r="60" spans="1:21" customFormat="1" ht="18.75">
      <c r="A60" s="14"/>
      <c r="B60" s="238"/>
      <c r="C60" s="95">
        <v>2</v>
      </c>
      <c r="D60" s="75" t="s">
        <v>6</v>
      </c>
      <c r="E60" s="78" t="s">
        <v>104</v>
      </c>
      <c r="F60" s="41">
        <f>G60-H60-I60-R60</f>
        <v>148</v>
      </c>
      <c r="G60" s="52">
        <f>SUM(H60:S60)</f>
        <v>193</v>
      </c>
      <c r="H60" s="129">
        <v>15</v>
      </c>
      <c r="I60" s="201">
        <v>16</v>
      </c>
      <c r="J60" s="47">
        <v>18</v>
      </c>
      <c r="K60" s="47">
        <v>18</v>
      </c>
      <c r="L60" s="47">
        <v>18</v>
      </c>
      <c r="M60" s="118"/>
      <c r="N60" s="47">
        <v>18</v>
      </c>
      <c r="O60" s="48">
        <v>16</v>
      </c>
      <c r="P60" s="46">
        <v>20</v>
      </c>
      <c r="Q60" s="46">
        <v>20</v>
      </c>
      <c r="R60" s="129">
        <v>14</v>
      </c>
      <c r="S60" s="46">
        <v>20</v>
      </c>
      <c r="T60" s="210"/>
      <c r="U60" s="14"/>
    </row>
    <row r="61" spans="1:21" customFormat="1" ht="18.75">
      <c r="A61" s="14"/>
      <c r="B61" s="238"/>
      <c r="C61" s="95">
        <v>3</v>
      </c>
      <c r="D61" s="75" t="s">
        <v>6</v>
      </c>
      <c r="E61" s="103" t="s">
        <v>128</v>
      </c>
      <c r="F61" s="41">
        <f>G61-K61-P61</f>
        <v>139</v>
      </c>
      <c r="G61" s="52">
        <f>SUM(H61:S61)</f>
        <v>168</v>
      </c>
      <c r="H61" s="48">
        <v>16</v>
      </c>
      <c r="I61" s="46">
        <v>20</v>
      </c>
      <c r="J61" s="95">
        <v>15</v>
      </c>
      <c r="K61" s="129">
        <v>14</v>
      </c>
      <c r="L61" s="118"/>
      <c r="M61" s="118"/>
      <c r="N61" s="48">
        <v>16</v>
      </c>
      <c r="O61" s="47">
        <v>18</v>
      </c>
      <c r="P61" s="129">
        <v>15</v>
      </c>
      <c r="Q61" s="47">
        <v>18</v>
      </c>
      <c r="R61" s="46">
        <v>20</v>
      </c>
      <c r="S61" s="48">
        <v>16</v>
      </c>
      <c r="T61" s="210"/>
      <c r="U61" s="14"/>
    </row>
    <row r="62" spans="1:21" customFormat="1" ht="18.75">
      <c r="A62" s="14"/>
      <c r="B62" s="238"/>
      <c r="C62" s="95">
        <v>4</v>
      </c>
      <c r="D62" s="70" t="s">
        <v>9</v>
      </c>
      <c r="E62" s="103" t="s">
        <v>109</v>
      </c>
      <c r="F62" s="41">
        <f>G62</f>
        <v>116</v>
      </c>
      <c r="G62" s="52">
        <f>SUM(H62:S62)</f>
        <v>116</v>
      </c>
      <c r="H62" s="46">
        <v>20</v>
      </c>
      <c r="I62" s="118"/>
      <c r="J62" s="48">
        <v>16</v>
      </c>
      <c r="K62" s="95">
        <v>15</v>
      </c>
      <c r="L62" s="118"/>
      <c r="M62" s="118"/>
      <c r="N62" s="118"/>
      <c r="O62" s="118"/>
      <c r="P62" s="48">
        <v>16</v>
      </c>
      <c r="Q62" s="47">
        <v>18</v>
      </c>
      <c r="R62" s="48">
        <v>16</v>
      </c>
      <c r="S62" s="117">
        <v>15</v>
      </c>
      <c r="T62" s="210"/>
      <c r="U62" s="14"/>
    </row>
    <row r="63" spans="1:21" customFormat="1" ht="18.75">
      <c r="A63" s="14"/>
      <c r="B63" s="238"/>
      <c r="C63" s="95">
        <v>5</v>
      </c>
      <c r="D63" s="70" t="s">
        <v>29</v>
      </c>
      <c r="E63" s="103" t="s">
        <v>173</v>
      </c>
      <c r="F63" s="41">
        <f>G63</f>
        <v>110</v>
      </c>
      <c r="G63" s="52">
        <f>SUM(H63:S63)</f>
        <v>110</v>
      </c>
      <c r="H63" s="118"/>
      <c r="I63" s="118"/>
      <c r="J63" s="118"/>
      <c r="K63" s="118"/>
      <c r="L63" s="118"/>
      <c r="M63" s="118"/>
      <c r="N63" s="46">
        <v>20</v>
      </c>
      <c r="O63" s="46">
        <v>20</v>
      </c>
      <c r="P63" s="47">
        <v>18</v>
      </c>
      <c r="Q63" s="48">
        <v>16</v>
      </c>
      <c r="R63" s="47">
        <v>18</v>
      </c>
      <c r="S63" s="47">
        <v>18</v>
      </c>
      <c r="T63" s="210"/>
      <c r="U63" s="14"/>
    </row>
    <row r="64" spans="1:21" customFormat="1" ht="18.75">
      <c r="A64" s="14"/>
      <c r="B64" s="238"/>
      <c r="C64" s="95">
        <v>6</v>
      </c>
      <c r="D64" s="55" t="s">
        <v>8</v>
      </c>
      <c r="E64" s="78" t="s">
        <v>63</v>
      </c>
      <c r="F64" s="41">
        <f>G64</f>
        <v>108</v>
      </c>
      <c r="G64" s="52">
        <f>SUM(H64:S64)</f>
        <v>108</v>
      </c>
      <c r="H64" s="118"/>
      <c r="I64" s="118"/>
      <c r="J64" s="47">
        <v>18</v>
      </c>
      <c r="K64" s="47">
        <v>18</v>
      </c>
      <c r="L64" s="47">
        <v>18</v>
      </c>
      <c r="M64" s="46">
        <v>20</v>
      </c>
      <c r="N64" s="47">
        <v>18</v>
      </c>
      <c r="O64" s="48">
        <v>16</v>
      </c>
      <c r="P64" s="118"/>
      <c r="Q64" s="118"/>
      <c r="R64" s="118"/>
      <c r="S64" s="118"/>
      <c r="T64" s="210"/>
      <c r="U64" s="14"/>
    </row>
    <row r="65" spans="1:21" customFormat="1" ht="18.75">
      <c r="A65" s="14"/>
      <c r="B65" s="238"/>
      <c r="C65" s="95">
        <v>7</v>
      </c>
      <c r="D65" s="55" t="s">
        <v>31</v>
      </c>
      <c r="E65" s="78" t="s">
        <v>103</v>
      </c>
      <c r="F65" s="41">
        <f>G65-J65-P65-N65</f>
        <v>98</v>
      </c>
      <c r="G65" s="52">
        <f>SUM(H65:S65)</f>
        <v>141</v>
      </c>
      <c r="H65" s="47">
        <v>18</v>
      </c>
      <c r="I65" s="47">
        <v>18</v>
      </c>
      <c r="J65" s="129">
        <v>14</v>
      </c>
      <c r="K65" s="48">
        <v>16</v>
      </c>
      <c r="L65" s="48">
        <v>16</v>
      </c>
      <c r="M65" s="118"/>
      <c r="N65" s="129">
        <v>15</v>
      </c>
      <c r="O65" s="1">
        <v>15</v>
      </c>
      <c r="P65" s="129">
        <v>14</v>
      </c>
      <c r="Q65" s="188">
        <v>15</v>
      </c>
      <c r="R65" s="118"/>
      <c r="S65" s="118"/>
      <c r="T65" s="210"/>
      <c r="U65" s="14"/>
    </row>
    <row r="66" spans="1:21" customFormat="1" ht="18.75">
      <c r="A66" s="14"/>
      <c r="B66" s="238"/>
      <c r="C66" s="95">
        <v>8</v>
      </c>
      <c r="D66" s="55" t="s">
        <v>8</v>
      </c>
      <c r="E66" s="78" t="s">
        <v>135</v>
      </c>
      <c r="F66" s="41">
        <f>G66</f>
        <v>78</v>
      </c>
      <c r="G66" s="52">
        <f>SUM(H66:S66)</f>
        <v>78</v>
      </c>
      <c r="H66" s="118"/>
      <c r="I66" s="118"/>
      <c r="J66" s="46">
        <v>20</v>
      </c>
      <c r="K66" s="46">
        <v>20</v>
      </c>
      <c r="L66" s="46">
        <v>20</v>
      </c>
      <c r="M66" s="47">
        <v>18</v>
      </c>
      <c r="N66" s="118"/>
      <c r="O66" s="118"/>
      <c r="P66" s="118"/>
      <c r="Q66" s="118"/>
      <c r="R66" s="118"/>
      <c r="S66" s="118"/>
      <c r="T66" s="210"/>
      <c r="U66" s="14"/>
    </row>
    <row r="67" spans="1:21" customFormat="1" ht="18.75">
      <c r="A67" s="14"/>
      <c r="B67" s="238"/>
      <c r="C67" s="95">
        <v>9</v>
      </c>
      <c r="D67" s="58" t="s">
        <v>10</v>
      </c>
      <c r="E67" s="78" t="s">
        <v>198</v>
      </c>
      <c r="F67" s="41">
        <f t="shared" ref="F67" si="3">G67</f>
        <v>29</v>
      </c>
      <c r="G67" s="52">
        <f t="shared" ref="G67" si="4">SUM(H67:S67)</f>
        <v>29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95">
        <v>15</v>
      </c>
      <c r="S67" s="95">
        <v>14</v>
      </c>
      <c r="T67" s="210"/>
      <c r="U67" s="14"/>
    </row>
    <row r="68" spans="1:21" customFormat="1" ht="18.75">
      <c r="A68" s="14"/>
      <c r="B68" s="238"/>
      <c r="C68" s="13"/>
      <c r="D68" s="13"/>
      <c r="E68" s="13"/>
      <c r="F68" s="75" t="s">
        <v>6</v>
      </c>
      <c r="G68" s="70" t="s">
        <v>28</v>
      </c>
      <c r="H68" s="70" t="s">
        <v>9</v>
      </c>
      <c r="I68" s="57" t="s">
        <v>29</v>
      </c>
      <c r="J68" s="57" t="s">
        <v>39</v>
      </c>
      <c r="K68" s="57" t="s">
        <v>52</v>
      </c>
      <c r="L68" s="55" t="s">
        <v>56</v>
      </c>
      <c r="M68" s="55" t="s">
        <v>38</v>
      </c>
      <c r="N68" s="55" t="s">
        <v>31</v>
      </c>
      <c r="O68" s="55" t="s">
        <v>30</v>
      </c>
      <c r="P68" s="55" t="s">
        <v>8</v>
      </c>
      <c r="Q68" s="58" t="s">
        <v>10</v>
      </c>
      <c r="R68" s="56"/>
      <c r="S68" s="13"/>
      <c r="T68" s="14"/>
      <c r="U68" s="14"/>
    </row>
    <row r="69" spans="1:21" ht="24.9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50"/>
    </row>
    <row r="70" spans="1:21" ht="18" customHeight="1">
      <c r="A70" s="28"/>
      <c r="B70" s="27"/>
      <c r="C70" s="28"/>
      <c r="D70" s="30"/>
      <c r="E70" s="30"/>
      <c r="F70" s="40"/>
      <c r="G70" s="30"/>
      <c r="H70" s="40"/>
      <c r="I70" s="30"/>
      <c r="J70" s="27"/>
      <c r="K70" s="28"/>
      <c r="L70" s="27"/>
      <c r="M70" s="28"/>
      <c r="N70" s="27"/>
      <c r="O70" s="30"/>
      <c r="P70" s="27"/>
      <c r="Q70" s="28"/>
      <c r="R70" s="27"/>
      <c r="S70" s="28"/>
      <c r="T70" s="27"/>
      <c r="U70" s="50"/>
    </row>
    <row r="71" spans="1:21" ht="18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50"/>
    </row>
    <row r="72" spans="1:21" ht="12.95" customHeight="1">
      <c r="A72" s="14"/>
      <c r="B72" s="219" t="s">
        <v>26</v>
      </c>
      <c r="C72" s="219"/>
      <c r="D72" s="219"/>
      <c r="E72" s="219"/>
      <c r="F72" s="226" t="s">
        <v>4</v>
      </c>
      <c r="G72" s="218" t="s">
        <v>41</v>
      </c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14"/>
      <c r="T72" s="14"/>
      <c r="U72" s="50"/>
    </row>
    <row r="73" spans="1:21">
      <c r="A73" s="14"/>
      <c r="B73" s="220"/>
      <c r="C73" s="220"/>
      <c r="D73" s="220"/>
      <c r="E73" s="220"/>
      <c r="F73" s="227"/>
      <c r="G73" s="6">
        <v>1</v>
      </c>
      <c r="H73" s="6">
        <v>2</v>
      </c>
      <c r="I73" s="6">
        <v>3</v>
      </c>
      <c r="J73" s="6">
        <v>4</v>
      </c>
      <c r="K73" s="6">
        <v>5</v>
      </c>
      <c r="L73" s="6">
        <v>6</v>
      </c>
      <c r="M73" s="6">
        <v>7</v>
      </c>
      <c r="N73" s="6">
        <v>8</v>
      </c>
      <c r="O73" s="6">
        <v>9</v>
      </c>
      <c r="P73" s="6">
        <v>10</v>
      </c>
      <c r="Q73" s="6">
        <v>11</v>
      </c>
      <c r="R73" s="6">
        <v>12</v>
      </c>
      <c r="S73" s="14"/>
      <c r="T73" s="14"/>
      <c r="U73" s="50"/>
    </row>
    <row r="74" spans="1:21" ht="39.950000000000003" customHeight="1">
      <c r="A74" s="14"/>
      <c r="B74" s="223" t="s">
        <v>91</v>
      </c>
      <c r="C74" s="224"/>
      <c r="D74" s="225"/>
      <c r="E74" s="23"/>
      <c r="F74" s="42">
        <f>SUM(G74:R74)</f>
        <v>318</v>
      </c>
      <c r="G74" s="43">
        <v>35</v>
      </c>
      <c r="H74" s="43">
        <v>34</v>
      </c>
      <c r="I74" s="44">
        <v>29</v>
      </c>
      <c r="J74" s="45">
        <v>26</v>
      </c>
      <c r="K74" s="95">
        <v>13</v>
      </c>
      <c r="L74" s="95">
        <v>12</v>
      </c>
      <c r="M74" s="44">
        <v>26</v>
      </c>
      <c r="N74" s="43">
        <v>33</v>
      </c>
      <c r="O74" s="44">
        <v>31</v>
      </c>
      <c r="P74" s="95">
        <v>22</v>
      </c>
      <c r="Q74" s="45">
        <v>26</v>
      </c>
      <c r="R74" s="43">
        <v>31</v>
      </c>
      <c r="S74" s="14"/>
      <c r="T74" s="43"/>
      <c r="U74" s="50"/>
    </row>
    <row r="75" spans="1:21" ht="39.950000000000003" customHeight="1">
      <c r="A75" s="14"/>
      <c r="B75" s="223" t="s">
        <v>12</v>
      </c>
      <c r="C75" s="224"/>
      <c r="D75" s="225"/>
      <c r="E75" s="23"/>
      <c r="F75" s="42">
        <f>SUM(G75:R75)</f>
        <v>295</v>
      </c>
      <c r="G75" s="44">
        <v>30</v>
      </c>
      <c r="H75" s="44">
        <v>31</v>
      </c>
      <c r="I75" s="44">
        <v>29</v>
      </c>
      <c r="J75" s="44">
        <v>27</v>
      </c>
      <c r="K75" s="45">
        <v>24</v>
      </c>
      <c r="L75" s="95">
        <v>21</v>
      </c>
      <c r="M75" s="95">
        <v>15</v>
      </c>
      <c r="N75" s="95">
        <v>21</v>
      </c>
      <c r="O75" s="95">
        <v>16</v>
      </c>
      <c r="P75" s="45">
        <v>23</v>
      </c>
      <c r="Q75" s="43">
        <v>29</v>
      </c>
      <c r="R75" s="44">
        <v>29</v>
      </c>
      <c r="S75" s="14"/>
      <c r="T75" s="45"/>
      <c r="U75" s="50"/>
    </row>
    <row r="76" spans="1:21" ht="39.950000000000003" customHeight="1">
      <c r="A76" s="14"/>
      <c r="B76" s="223" t="s">
        <v>95</v>
      </c>
      <c r="C76" s="224"/>
      <c r="D76" s="225"/>
      <c r="E76" s="23"/>
      <c r="F76" s="42">
        <f>SUM(G76:R76)</f>
        <v>270</v>
      </c>
      <c r="G76" s="45">
        <v>16</v>
      </c>
      <c r="H76" s="45">
        <v>18</v>
      </c>
      <c r="I76" s="43">
        <v>35</v>
      </c>
      <c r="J76" s="43">
        <v>38</v>
      </c>
      <c r="K76" s="45">
        <v>24</v>
      </c>
      <c r="L76" s="43">
        <v>31</v>
      </c>
      <c r="M76" s="118"/>
      <c r="N76" s="118"/>
      <c r="O76" s="45">
        <v>25</v>
      </c>
      <c r="P76" s="43">
        <v>29</v>
      </c>
      <c r="Q76" s="44">
        <v>28</v>
      </c>
      <c r="R76" s="45">
        <v>26</v>
      </c>
      <c r="S76" s="14"/>
      <c r="T76" s="44"/>
      <c r="U76" s="50"/>
    </row>
    <row r="77" spans="1:21" ht="39.950000000000003" customHeight="1">
      <c r="A77" s="14"/>
      <c r="B77" s="223" t="s">
        <v>137</v>
      </c>
      <c r="C77" s="224"/>
      <c r="D77" s="225"/>
      <c r="E77" s="23"/>
      <c r="F77" s="42">
        <f>SUM(G77:R77)</f>
        <v>247</v>
      </c>
      <c r="G77" s="118"/>
      <c r="H77" s="118"/>
      <c r="I77" s="117">
        <v>14</v>
      </c>
      <c r="J77" s="117">
        <v>13</v>
      </c>
      <c r="K77" s="43">
        <v>34</v>
      </c>
      <c r="L77" s="43">
        <v>31</v>
      </c>
      <c r="M77" s="43">
        <v>35</v>
      </c>
      <c r="N77" s="44">
        <v>28</v>
      </c>
      <c r="O77" s="43">
        <v>32</v>
      </c>
      <c r="P77" s="44">
        <v>26</v>
      </c>
      <c r="Q77" s="117">
        <v>18</v>
      </c>
      <c r="R77" s="117">
        <v>16</v>
      </c>
      <c r="S77" s="14"/>
      <c r="T77" s="14"/>
      <c r="U77" s="50"/>
    </row>
    <row r="78" spans="1:21" ht="39.950000000000003" customHeight="1">
      <c r="A78" s="14"/>
      <c r="B78" s="223" t="s">
        <v>53</v>
      </c>
      <c r="C78" s="224"/>
      <c r="D78" s="225"/>
      <c r="E78" s="23"/>
      <c r="F78" s="42">
        <f>SUM(G78:R78)</f>
        <v>155</v>
      </c>
      <c r="G78" s="95">
        <v>8</v>
      </c>
      <c r="H78" s="95">
        <v>12</v>
      </c>
      <c r="I78" s="45">
        <v>10</v>
      </c>
      <c r="J78" s="95">
        <v>8</v>
      </c>
      <c r="K78" s="95">
        <v>18</v>
      </c>
      <c r="L78" s="44">
        <v>28</v>
      </c>
      <c r="M78" s="95">
        <v>22</v>
      </c>
      <c r="N78" s="95">
        <v>20</v>
      </c>
      <c r="O78" s="118"/>
      <c r="P78" s="95">
        <v>20</v>
      </c>
      <c r="Q78" s="95">
        <v>9</v>
      </c>
      <c r="R78" s="118"/>
      <c r="S78" s="14"/>
      <c r="T78" s="14"/>
      <c r="U78" s="50"/>
    </row>
    <row r="79" spans="1:21" ht="39.950000000000003" customHeight="1">
      <c r="A79" s="14"/>
      <c r="B79" s="223" t="s">
        <v>157</v>
      </c>
      <c r="C79" s="224"/>
      <c r="D79" s="225"/>
      <c r="E79" s="23"/>
      <c r="F79" s="42">
        <f>SUM(G79:R79)</f>
        <v>111</v>
      </c>
      <c r="G79" s="118"/>
      <c r="H79" s="118"/>
      <c r="I79" s="118"/>
      <c r="J79" s="118"/>
      <c r="K79" s="44">
        <v>27</v>
      </c>
      <c r="L79" s="45">
        <v>22</v>
      </c>
      <c r="M79" s="117">
        <v>21</v>
      </c>
      <c r="N79" s="117">
        <v>7</v>
      </c>
      <c r="O79" s="95">
        <v>8</v>
      </c>
      <c r="P79" s="95">
        <v>12</v>
      </c>
      <c r="Q79" s="117">
        <v>8</v>
      </c>
      <c r="R79" s="117">
        <v>6</v>
      </c>
      <c r="S79" s="14"/>
      <c r="T79" s="14"/>
      <c r="U79" s="50"/>
    </row>
    <row r="80" spans="1:21" ht="39.950000000000003" customHeight="1">
      <c r="A80" s="14"/>
      <c r="B80" s="223" t="s">
        <v>136</v>
      </c>
      <c r="C80" s="224"/>
      <c r="D80" s="225"/>
      <c r="E80" s="23"/>
      <c r="F80" s="42">
        <f>SUM(G80:R80)</f>
        <v>69</v>
      </c>
      <c r="G80" s="118"/>
      <c r="H80" s="118"/>
      <c r="I80" s="95">
        <v>8</v>
      </c>
      <c r="J80" s="95">
        <v>11</v>
      </c>
      <c r="K80" s="118"/>
      <c r="L80" s="118"/>
      <c r="M80" s="45">
        <v>25</v>
      </c>
      <c r="N80" s="45">
        <v>25</v>
      </c>
      <c r="O80" s="118"/>
      <c r="P80" s="118"/>
      <c r="Q80" s="118"/>
      <c r="R80" s="118"/>
      <c r="S80" s="14"/>
      <c r="T80" s="14"/>
      <c r="U80" s="50"/>
    </row>
    <row r="81" spans="1:21" ht="39.950000000000003" customHeight="1">
      <c r="A81" s="14"/>
      <c r="B81" s="223" t="s">
        <v>105</v>
      </c>
      <c r="C81" s="224"/>
      <c r="D81" s="225"/>
      <c r="E81" s="23"/>
      <c r="F81" s="42">
        <f>SUM(G81:R81)</f>
        <v>39</v>
      </c>
      <c r="G81" s="117">
        <v>9</v>
      </c>
      <c r="H81" s="117">
        <v>9</v>
      </c>
      <c r="I81" s="95">
        <v>7</v>
      </c>
      <c r="J81" s="95">
        <v>7</v>
      </c>
      <c r="K81" s="117">
        <v>7</v>
      </c>
      <c r="L81" s="118"/>
      <c r="M81" s="118"/>
      <c r="N81" s="118"/>
      <c r="O81" s="118"/>
      <c r="P81" s="118"/>
      <c r="Q81" s="118"/>
      <c r="R81" s="118"/>
      <c r="S81" s="14"/>
      <c r="T81" s="14"/>
      <c r="U81" s="50"/>
    </row>
    <row r="82" spans="1:21" ht="39.950000000000003" customHeight="1">
      <c r="A82" s="14"/>
      <c r="B82" s="223" t="s">
        <v>187</v>
      </c>
      <c r="C82" s="224"/>
      <c r="D82" s="225"/>
      <c r="E82" s="23"/>
      <c r="F82" s="42">
        <f>SUM(G82:R82)</f>
        <v>32</v>
      </c>
      <c r="G82" s="118"/>
      <c r="H82" s="118"/>
      <c r="I82" s="118"/>
      <c r="J82" s="118"/>
      <c r="K82" s="118"/>
      <c r="L82" s="118"/>
      <c r="M82" s="118"/>
      <c r="N82" s="118"/>
      <c r="O82" s="95">
        <v>8</v>
      </c>
      <c r="P82" s="95">
        <v>4</v>
      </c>
      <c r="Q82" s="95">
        <v>11</v>
      </c>
      <c r="R82" s="95">
        <v>9</v>
      </c>
      <c r="S82" s="14"/>
      <c r="T82" s="14"/>
      <c r="U82" s="50"/>
    </row>
    <row r="83" spans="1:21" ht="39.950000000000003" customHeight="1">
      <c r="A83" s="14"/>
      <c r="B83" s="223" t="s">
        <v>183</v>
      </c>
      <c r="C83" s="224"/>
      <c r="D83" s="225"/>
      <c r="E83" s="23"/>
      <c r="F83" s="42">
        <f>SUM(G83:R83)</f>
        <v>27</v>
      </c>
      <c r="G83" s="118"/>
      <c r="H83" s="118"/>
      <c r="I83" s="118"/>
      <c r="J83" s="118"/>
      <c r="K83" s="118"/>
      <c r="L83" s="118"/>
      <c r="M83" s="95">
        <v>13</v>
      </c>
      <c r="N83" s="95">
        <v>14</v>
      </c>
      <c r="O83" s="118"/>
      <c r="P83" s="118"/>
      <c r="Q83" s="118"/>
      <c r="R83" s="118"/>
      <c r="S83" s="14"/>
      <c r="T83" s="14"/>
      <c r="U83" s="50"/>
    </row>
    <row r="84" spans="1:21" ht="39.950000000000003" customHeight="1">
      <c r="A84" s="14"/>
      <c r="B84" s="223" t="s">
        <v>191</v>
      </c>
      <c r="C84" s="224"/>
      <c r="D84" s="225"/>
      <c r="E84" s="23"/>
      <c r="F84" s="42">
        <f>SUM(G84:R84)</f>
        <v>20</v>
      </c>
      <c r="G84" s="118"/>
      <c r="H84" s="118"/>
      <c r="I84" s="118"/>
      <c r="J84" s="118"/>
      <c r="K84" s="118"/>
      <c r="L84" s="118"/>
      <c r="M84" s="118"/>
      <c r="N84" s="118"/>
      <c r="O84" s="117">
        <v>20</v>
      </c>
      <c r="P84" s="118"/>
      <c r="Q84" s="118"/>
      <c r="R84" s="118"/>
      <c r="S84" s="14"/>
      <c r="T84" s="14"/>
      <c r="U84" s="50"/>
    </row>
    <row r="85" spans="1:21" ht="20.25">
      <c r="A85" s="14"/>
      <c r="B85" s="14"/>
      <c r="C85" s="5"/>
      <c r="D85" s="5"/>
      <c r="E85" s="5"/>
      <c r="F85" s="14"/>
      <c r="G85" s="5"/>
      <c r="H85" s="5"/>
      <c r="I85" s="18"/>
      <c r="J85" s="18"/>
      <c r="K85" s="5"/>
      <c r="L85" s="5"/>
      <c r="M85" s="5"/>
      <c r="N85" s="5"/>
      <c r="O85" s="14"/>
      <c r="P85" s="14"/>
      <c r="Q85" s="14"/>
      <c r="R85" s="14"/>
      <c r="S85" s="14"/>
      <c r="T85" s="14"/>
      <c r="U85" s="50"/>
    </row>
    <row r="86" spans="1:21" ht="12.95" customHeight="1">
      <c r="A86" s="14"/>
      <c r="B86" s="219" t="s">
        <v>45</v>
      </c>
      <c r="C86" s="219"/>
      <c r="D86" s="219"/>
      <c r="E86" s="219"/>
      <c r="F86" s="221" t="s">
        <v>4</v>
      </c>
      <c r="G86" s="218" t="s">
        <v>41</v>
      </c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14"/>
      <c r="T86" s="14"/>
      <c r="U86" s="50"/>
    </row>
    <row r="87" spans="1:21">
      <c r="A87" s="14"/>
      <c r="B87" s="220"/>
      <c r="C87" s="220"/>
      <c r="D87" s="220"/>
      <c r="E87" s="220"/>
      <c r="F87" s="222"/>
      <c r="G87" s="6">
        <v>1</v>
      </c>
      <c r="H87" s="6">
        <v>2</v>
      </c>
      <c r="I87" s="6">
        <v>3</v>
      </c>
      <c r="J87" s="6">
        <v>4</v>
      </c>
      <c r="K87" s="6">
        <v>5</v>
      </c>
      <c r="L87" s="6">
        <v>6</v>
      </c>
      <c r="M87" s="6">
        <v>7</v>
      </c>
      <c r="N87" s="6">
        <v>8</v>
      </c>
      <c r="O87" s="6">
        <v>9</v>
      </c>
      <c r="P87" s="6">
        <v>10</v>
      </c>
      <c r="Q87" s="6">
        <v>11</v>
      </c>
      <c r="R87" s="6">
        <v>12</v>
      </c>
      <c r="S87" s="14"/>
      <c r="T87" s="14"/>
      <c r="U87" s="50"/>
    </row>
    <row r="88" spans="1:21" ht="30" customHeight="1">
      <c r="A88" s="14"/>
      <c r="B88" s="14"/>
      <c r="C88" s="5"/>
      <c r="D88" s="5"/>
      <c r="E88" s="37" t="s">
        <v>37</v>
      </c>
      <c r="F88" s="35">
        <f>SUM(G88:R88)</f>
        <v>390</v>
      </c>
      <c r="G88" s="43">
        <v>33</v>
      </c>
      <c r="H88" s="43">
        <v>33</v>
      </c>
      <c r="I88" s="43">
        <v>38</v>
      </c>
      <c r="J88" s="43">
        <v>33</v>
      </c>
      <c r="K88" s="34">
        <v>17</v>
      </c>
      <c r="L88" s="45">
        <v>26</v>
      </c>
      <c r="M88" s="43">
        <v>36</v>
      </c>
      <c r="N88" s="43">
        <v>38</v>
      </c>
      <c r="O88" s="44">
        <v>34</v>
      </c>
      <c r="P88" s="44">
        <v>28</v>
      </c>
      <c r="Q88" s="43">
        <v>38</v>
      </c>
      <c r="R88" s="43">
        <v>36</v>
      </c>
      <c r="S88" s="14"/>
      <c r="T88" s="14"/>
      <c r="U88" s="50"/>
    </row>
    <row r="89" spans="1:21" ht="30" customHeight="1">
      <c r="A89" s="14"/>
      <c r="B89" s="14"/>
      <c r="C89" s="5"/>
      <c r="D89" s="5"/>
      <c r="E89" s="38" t="s">
        <v>106</v>
      </c>
      <c r="F89" s="35">
        <f>SUM(G89:R89)</f>
        <v>232</v>
      </c>
      <c r="G89" s="45">
        <v>19</v>
      </c>
      <c r="H89" s="44">
        <v>29</v>
      </c>
      <c r="I89" s="44">
        <v>29</v>
      </c>
      <c r="J89" s="44">
        <v>23</v>
      </c>
      <c r="K89" s="45">
        <v>30</v>
      </c>
      <c r="L89" s="34">
        <v>24</v>
      </c>
      <c r="M89" s="34">
        <v>8</v>
      </c>
      <c r="N89" s="34">
        <v>10</v>
      </c>
      <c r="O89" s="34">
        <v>14</v>
      </c>
      <c r="P89" s="34">
        <v>4</v>
      </c>
      <c r="Q89" s="45">
        <v>23</v>
      </c>
      <c r="R89" s="45">
        <v>19</v>
      </c>
      <c r="S89" s="14"/>
      <c r="T89" s="14"/>
      <c r="U89" s="50"/>
    </row>
    <row r="90" spans="1:21" ht="30" customHeight="1">
      <c r="A90" s="14"/>
      <c r="B90" s="14"/>
      <c r="C90" s="5"/>
      <c r="D90" s="5"/>
      <c r="E90" s="37" t="s">
        <v>46</v>
      </c>
      <c r="F90" s="35">
        <f>SUM(G90:R90)</f>
        <v>226</v>
      </c>
      <c r="G90" s="34">
        <v>18</v>
      </c>
      <c r="H90" s="34">
        <v>15</v>
      </c>
      <c r="I90" s="34">
        <v>12</v>
      </c>
      <c r="J90" s="34">
        <v>14</v>
      </c>
      <c r="K90" s="43">
        <v>32</v>
      </c>
      <c r="L90" s="44">
        <v>27</v>
      </c>
      <c r="M90" s="45">
        <v>19</v>
      </c>
      <c r="N90" s="45">
        <v>20</v>
      </c>
      <c r="O90" s="45">
        <v>20</v>
      </c>
      <c r="P90" s="45">
        <v>21</v>
      </c>
      <c r="Q90" s="34">
        <v>14</v>
      </c>
      <c r="R90" s="34">
        <v>14</v>
      </c>
      <c r="S90" s="14"/>
      <c r="T90" s="14"/>
      <c r="U90" s="50"/>
    </row>
    <row r="91" spans="1:21" ht="30" customHeight="1">
      <c r="A91" s="14"/>
      <c r="B91" s="14"/>
      <c r="C91" s="5"/>
      <c r="D91" s="5"/>
      <c r="E91" s="87" t="s">
        <v>93</v>
      </c>
      <c r="F91" s="35">
        <f>SUM(G91:R91)</f>
        <v>211</v>
      </c>
      <c r="G91" s="34">
        <v>16</v>
      </c>
      <c r="H91" s="34">
        <v>18</v>
      </c>
      <c r="I91" s="34">
        <v>15</v>
      </c>
      <c r="J91" s="34">
        <v>18</v>
      </c>
      <c r="K91" s="44">
        <v>31</v>
      </c>
      <c r="L91" s="44">
        <v>27</v>
      </c>
      <c r="M91" s="118"/>
      <c r="N91" s="118"/>
      <c r="O91" s="34">
        <v>13</v>
      </c>
      <c r="P91" s="34">
        <v>18</v>
      </c>
      <c r="Q91" s="44">
        <v>29</v>
      </c>
      <c r="R91" s="44">
        <v>26</v>
      </c>
      <c r="S91" s="14"/>
      <c r="T91" s="14"/>
      <c r="U91" s="50"/>
    </row>
    <row r="92" spans="1:21" ht="30" customHeight="1">
      <c r="A92" s="14"/>
      <c r="B92" s="14"/>
      <c r="C92" s="5"/>
      <c r="D92" s="5"/>
      <c r="E92" s="37" t="s">
        <v>60</v>
      </c>
      <c r="F92" s="35">
        <f>SUM(G92:R92)</f>
        <v>187</v>
      </c>
      <c r="G92" s="118"/>
      <c r="H92" s="118"/>
      <c r="I92" s="118"/>
      <c r="J92" s="118"/>
      <c r="K92" s="34">
        <v>20</v>
      </c>
      <c r="L92" s="43">
        <v>34</v>
      </c>
      <c r="M92" s="44">
        <v>32</v>
      </c>
      <c r="N92" s="44">
        <v>30</v>
      </c>
      <c r="O92" s="43">
        <v>35</v>
      </c>
      <c r="P92" s="43">
        <v>36</v>
      </c>
      <c r="Q92" s="118"/>
      <c r="R92" s="118"/>
      <c r="S92" s="14"/>
      <c r="T92" s="14"/>
      <c r="U92" s="50"/>
    </row>
    <row r="93" spans="1:21" ht="30" customHeight="1">
      <c r="A93" s="14"/>
      <c r="B93" s="14"/>
      <c r="C93" s="5"/>
      <c r="D93" s="5"/>
      <c r="E93" s="37" t="s">
        <v>107</v>
      </c>
      <c r="F93" s="35">
        <f>SUM(G93:R93)</f>
        <v>180</v>
      </c>
      <c r="G93" s="44">
        <v>29</v>
      </c>
      <c r="H93" s="45">
        <v>21</v>
      </c>
      <c r="I93" s="45">
        <v>22</v>
      </c>
      <c r="J93" s="45">
        <v>21</v>
      </c>
      <c r="K93" s="34">
        <v>9</v>
      </c>
      <c r="L93" s="34">
        <v>7</v>
      </c>
      <c r="M93" s="34">
        <v>9</v>
      </c>
      <c r="N93" s="34">
        <v>7</v>
      </c>
      <c r="O93" s="45">
        <v>20</v>
      </c>
      <c r="P93" s="34">
        <v>17</v>
      </c>
      <c r="Q93" s="34">
        <v>5</v>
      </c>
      <c r="R93" s="34">
        <v>13</v>
      </c>
      <c r="S93" s="14"/>
      <c r="T93" s="14"/>
      <c r="U93" s="50"/>
    </row>
    <row r="94" spans="1:21" ht="30" customHeight="1">
      <c r="A94" s="14"/>
      <c r="B94" s="14"/>
      <c r="C94" s="5"/>
      <c r="D94" s="5"/>
      <c r="E94" s="37" t="s">
        <v>174</v>
      </c>
      <c r="F94" s="35">
        <f>SUM(G94:R94)</f>
        <v>49</v>
      </c>
      <c r="G94" s="118"/>
      <c r="H94" s="118"/>
      <c r="I94" s="118"/>
      <c r="J94" s="118"/>
      <c r="K94" s="118"/>
      <c r="L94" s="118"/>
      <c r="M94" s="34">
        <v>10</v>
      </c>
      <c r="N94" s="34">
        <v>15</v>
      </c>
      <c r="O94" s="34">
        <v>7</v>
      </c>
      <c r="P94" s="34">
        <v>6</v>
      </c>
      <c r="Q94" s="118"/>
      <c r="R94" s="34">
        <v>11</v>
      </c>
      <c r="S94" s="14"/>
      <c r="T94" s="14"/>
      <c r="U94" s="50"/>
    </row>
    <row r="95" spans="1:21" ht="20.25">
      <c r="A95" s="14"/>
      <c r="B95" s="14"/>
      <c r="C95" s="5"/>
      <c r="D95" s="5"/>
      <c r="E95" s="5"/>
      <c r="F95" s="14"/>
      <c r="G95" s="5"/>
      <c r="H95" s="5"/>
      <c r="I95" s="18"/>
      <c r="J95" s="18"/>
      <c r="K95" s="5"/>
      <c r="L95" s="5"/>
      <c r="M95" s="5"/>
      <c r="N95" s="5"/>
      <c r="O95" s="5"/>
      <c r="P95" s="14"/>
      <c r="Q95" s="14"/>
      <c r="R95" s="14"/>
      <c r="S95" s="14"/>
      <c r="T95" s="14"/>
      <c r="U95" s="50"/>
    </row>
  </sheetData>
  <sortState ref="E88:R94">
    <sortCondition descending="1" ref="F88:F94"/>
  </sortState>
  <mergeCells count="63">
    <mergeCell ref="B83:D83"/>
    <mergeCell ref="B28:B54"/>
    <mergeCell ref="B56:B68"/>
    <mergeCell ref="C56:G56"/>
    <mergeCell ref="S2:T2"/>
    <mergeCell ref="H6:I6"/>
    <mergeCell ref="C5:D6"/>
    <mergeCell ref="E5:E6"/>
    <mergeCell ref="F5:F6"/>
    <mergeCell ref="G5:G6"/>
    <mergeCell ref="E2:R2"/>
    <mergeCell ref="B2:D2"/>
    <mergeCell ref="P6:Q6"/>
    <mergeCell ref="R6:S6"/>
    <mergeCell ref="B4:B25"/>
    <mergeCell ref="J6:K6"/>
    <mergeCell ref="H4:T4"/>
    <mergeCell ref="C4:G4"/>
    <mergeCell ref="L6:M6"/>
    <mergeCell ref="T5:T21"/>
    <mergeCell ref="N6:O6"/>
    <mergeCell ref="T28:T48"/>
    <mergeCell ref="R30:S30"/>
    <mergeCell ref="H28:S28"/>
    <mergeCell ref="N30:O30"/>
    <mergeCell ref="J30:K30"/>
    <mergeCell ref="L30:M30"/>
    <mergeCell ref="P30:Q30"/>
    <mergeCell ref="H30:I30"/>
    <mergeCell ref="F26:R26"/>
    <mergeCell ref="C28:G28"/>
    <mergeCell ref="C29:D30"/>
    <mergeCell ref="F29:F30"/>
    <mergeCell ref="E29:E30"/>
    <mergeCell ref="G29:G30"/>
    <mergeCell ref="G86:R86"/>
    <mergeCell ref="G72:R72"/>
    <mergeCell ref="B86:E87"/>
    <mergeCell ref="F86:F87"/>
    <mergeCell ref="B74:D74"/>
    <mergeCell ref="B75:D75"/>
    <mergeCell ref="B76:D76"/>
    <mergeCell ref="B77:D77"/>
    <mergeCell ref="B78:D78"/>
    <mergeCell ref="F72:F73"/>
    <mergeCell ref="B79:D79"/>
    <mergeCell ref="B80:D80"/>
    <mergeCell ref="B81:D81"/>
    <mergeCell ref="B84:D84"/>
    <mergeCell ref="B72:E73"/>
    <mergeCell ref="B82:D82"/>
    <mergeCell ref="T56:T67"/>
    <mergeCell ref="C57:D58"/>
    <mergeCell ref="E57:E58"/>
    <mergeCell ref="F57:F58"/>
    <mergeCell ref="G57:G58"/>
    <mergeCell ref="H58:I58"/>
    <mergeCell ref="J58:K58"/>
    <mergeCell ref="L58:M58"/>
    <mergeCell ref="N58:O58"/>
    <mergeCell ref="P58:Q58"/>
    <mergeCell ref="R58:S58"/>
    <mergeCell ref="H56:S56"/>
  </mergeCells>
  <pageMargins left="0.78740157499999996" right="0.78740157499999996" top="0.984251969" bottom="0.984251969" header="0.4921259845" footer="0.4921259845"/>
  <pageSetup paperSize="9" orientation="portrait" verticalDpi="300" r:id="rId1"/>
  <headerFooter alignWithMargins="0"/>
  <ignoredErrors>
    <ignoredError sqref="F65 F23 F12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5"/>
  <sheetViews>
    <sheetView zoomScale="93" zoomScaleNormal="93" workbookViewId="0">
      <selection activeCell="E18" sqref="E18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6" width="9.7109375" style="9" customWidth="1"/>
    <col min="17" max="22" width="9.7109375" style="2" customWidth="1"/>
    <col min="23" max="23" width="4.5703125" style="2" customWidth="1"/>
  </cols>
  <sheetData>
    <row r="1" spans="1:27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</row>
    <row r="2" spans="1:27" ht="43.5" customHeight="1">
      <c r="A2" s="14"/>
      <c r="B2" s="245"/>
      <c r="C2" s="245"/>
      <c r="D2" s="245"/>
      <c r="E2" s="241" t="s">
        <v>110</v>
      </c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39" t="s">
        <v>113</v>
      </c>
      <c r="U2" s="239"/>
      <c r="V2" s="16"/>
    </row>
    <row r="3" spans="1:27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8"/>
      <c r="Q3" s="5"/>
      <c r="R3" s="16"/>
      <c r="S3" s="16"/>
      <c r="T3" s="16"/>
      <c r="U3" s="16"/>
      <c r="V3" s="16"/>
    </row>
    <row r="4" spans="1:27" s="2" customFormat="1" ht="12.75">
      <c r="A4" s="40"/>
      <c r="B4" s="30"/>
      <c r="C4" s="40"/>
      <c r="D4" s="30"/>
      <c r="E4" s="40"/>
      <c r="F4" s="30"/>
      <c r="G4" s="40"/>
      <c r="H4" s="40"/>
      <c r="I4" s="30"/>
      <c r="J4" s="40"/>
      <c r="K4" s="30"/>
      <c r="L4" s="40"/>
      <c r="M4" s="30"/>
      <c r="N4" s="40"/>
      <c r="O4" s="40"/>
      <c r="P4" s="30"/>
      <c r="Q4" s="40"/>
      <c r="R4" s="30"/>
      <c r="S4" s="40"/>
      <c r="T4" s="30"/>
      <c r="U4" s="40"/>
      <c r="V4" s="40"/>
    </row>
    <row r="5" spans="1:27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7" s="2" customFormat="1" ht="18" customHeight="1">
      <c r="A6" s="14"/>
      <c r="B6" s="272">
        <v>45212</v>
      </c>
      <c r="C6" s="269" t="s">
        <v>19</v>
      </c>
      <c r="D6" s="257" t="s">
        <v>115</v>
      </c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16"/>
      <c r="S6" s="16"/>
      <c r="T6" s="16"/>
      <c r="U6" s="16"/>
      <c r="V6" s="5"/>
    </row>
    <row r="7" spans="1:27" s="2" customFormat="1" ht="18" customHeight="1">
      <c r="A7" s="14"/>
      <c r="B7" s="272"/>
      <c r="C7" s="269"/>
      <c r="D7" s="259" t="s">
        <v>1</v>
      </c>
      <c r="E7" s="270" t="s">
        <v>14</v>
      </c>
      <c r="F7" s="246" t="s">
        <v>51</v>
      </c>
      <c r="G7" s="247"/>
      <c r="H7" s="250" t="s">
        <v>5</v>
      </c>
      <c r="I7" s="251"/>
      <c r="J7" s="275" t="s">
        <v>0</v>
      </c>
      <c r="K7" s="276"/>
      <c r="L7" s="246" t="s">
        <v>11</v>
      </c>
      <c r="M7" s="247"/>
      <c r="N7" s="282" t="s">
        <v>27</v>
      </c>
      <c r="O7" s="266" t="s">
        <v>3</v>
      </c>
      <c r="P7" s="273" t="s">
        <v>83</v>
      </c>
      <c r="Q7" s="273"/>
      <c r="R7" s="268" t="s">
        <v>65</v>
      </c>
      <c r="S7" s="16"/>
      <c r="T7" s="32" t="s">
        <v>101</v>
      </c>
      <c r="U7" s="16"/>
      <c r="V7" s="5"/>
    </row>
    <row r="8" spans="1:27" s="2" customFormat="1" ht="18" customHeight="1">
      <c r="A8" s="14"/>
      <c r="B8" s="272"/>
      <c r="C8" s="269"/>
      <c r="D8" s="259"/>
      <c r="E8" s="271"/>
      <c r="F8" s="248"/>
      <c r="G8" s="249"/>
      <c r="H8" s="252"/>
      <c r="I8" s="253"/>
      <c r="J8" s="277"/>
      <c r="K8" s="278"/>
      <c r="L8" s="248"/>
      <c r="M8" s="249"/>
      <c r="N8" s="283"/>
      <c r="O8" s="267"/>
      <c r="P8" s="88" t="s">
        <v>81</v>
      </c>
      <c r="Q8" s="88" t="s">
        <v>82</v>
      </c>
      <c r="R8" s="268"/>
      <c r="S8" s="16"/>
      <c r="T8" s="32" t="s">
        <v>100</v>
      </c>
      <c r="U8" s="16"/>
      <c r="V8" s="5"/>
      <c r="X8" s="90" t="s">
        <v>77</v>
      </c>
    </row>
    <row r="9" spans="1:27" s="2" customFormat="1" ht="18" customHeight="1">
      <c r="A9" s="14"/>
      <c r="B9" s="272"/>
      <c r="C9" s="269"/>
      <c r="D9" s="91">
        <v>1</v>
      </c>
      <c r="E9" s="1" t="s">
        <v>96</v>
      </c>
      <c r="F9" s="243" t="s">
        <v>61</v>
      </c>
      <c r="G9" s="244"/>
      <c r="H9" s="243" t="s">
        <v>35</v>
      </c>
      <c r="I9" s="244"/>
      <c r="J9" s="243" t="s">
        <v>120</v>
      </c>
      <c r="K9" s="244"/>
      <c r="L9" s="243" t="s">
        <v>87</v>
      </c>
      <c r="M9" s="244"/>
      <c r="N9" s="32" t="s">
        <v>99</v>
      </c>
      <c r="O9" s="79">
        <v>6.5650000000000004</v>
      </c>
      <c r="P9" s="89"/>
      <c r="Q9" s="89"/>
      <c r="R9" s="62">
        <v>3</v>
      </c>
      <c r="S9" s="16"/>
      <c r="T9" s="82" t="s">
        <v>102</v>
      </c>
      <c r="U9" s="16"/>
      <c r="V9" s="5"/>
      <c r="X9" s="90" t="s">
        <v>67</v>
      </c>
    </row>
    <row r="10" spans="1:27" s="2" customFormat="1" ht="18" customHeight="1">
      <c r="A10" s="14"/>
      <c r="B10" s="272"/>
      <c r="C10" s="269"/>
      <c r="D10" s="91">
        <v>2</v>
      </c>
      <c r="E10" s="1" t="s">
        <v>86</v>
      </c>
      <c r="F10" s="243" t="s">
        <v>94</v>
      </c>
      <c r="G10" s="244"/>
      <c r="H10" s="243" t="s">
        <v>36</v>
      </c>
      <c r="I10" s="244"/>
      <c r="J10" s="243" t="s">
        <v>89</v>
      </c>
      <c r="K10" s="244"/>
      <c r="L10" s="243" t="s">
        <v>98</v>
      </c>
      <c r="M10" s="244"/>
      <c r="N10" s="32" t="s">
        <v>99</v>
      </c>
      <c r="O10" s="79">
        <v>6.6920000000000002</v>
      </c>
      <c r="P10" s="98">
        <f>O10-$O$9</f>
        <v>0.12699999999999978</v>
      </c>
      <c r="Q10" s="102"/>
      <c r="R10" s="60">
        <v>1</v>
      </c>
      <c r="S10" s="16"/>
      <c r="T10" s="32" t="s">
        <v>99</v>
      </c>
      <c r="U10" s="16"/>
      <c r="V10" s="5"/>
      <c r="X10" s="90" t="s">
        <v>69</v>
      </c>
    </row>
    <row r="11" spans="1:27" s="2" customFormat="1" ht="18" customHeight="1">
      <c r="A11" s="14"/>
      <c r="B11" s="272"/>
      <c r="C11" s="269"/>
      <c r="D11" s="91">
        <v>3</v>
      </c>
      <c r="E11" s="53" t="s">
        <v>111</v>
      </c>
      <c r="F11" s="243" t="s">
        <v>85</v>
      </c>
      <c r="G11" s="244"/>
      <c r="H11" s="243" t="s">
        <v>2</v>
      </c>
      <c r="I11" s="244"/>
      <c r="J11" s="243" t="s">
        <v>58</v>
      </c>
      <c r="K11" s="244"/>
      <c r="L11" s="243" t="s">
        <v>126</v>
      </c>
      <c r="M11" s="244"/>
      <c r="N11" s="32" t="s">
        <v>100</v>
      </c>
      <c r="O11" s="79">
        <v>6.7069999999999999</v>
      </c>
      <c r="P11" s="98">
        <f t="shared" ref="P11:P19" si="0">O11-$O$9</f>
        <v>0.14199999999999946</v>
      </c>
      <c r="Q11" s="112">
        <f>O11-O10</f>
        <v>1.499999999999968E-2</v>
      </c>
      <c r="R11" s="64">
        <v>5</v>
      </c>
      <c r="S11" s="16"/>
      <c r="T11" s="16"/>
      <c r="U11" s="16"/>
      <c r="V11" s="5"/>
      <c r="X11" s="90" t="s">
        <v>72</v>
      </c>
    </row>
    <row r="12" spans="1:27" s="2" customFormat="1" ht="18" customHeight="1">
      <c r="A12" s="14"/>
      <c r="B12" s="272"/>
      <c r="C12" s="269"/>
      <c r="D12" s="91">
        <v>4</v>
      </c>
      <c r="E12" s="1" t="s">
        <v>117</v>
      </c>
      <c r="F12" s="243" t="s">
        <v>36</v>
      </c>
      <c r="G12" s="244"/>
      <c r="H12" s="243" t="s">
        <v>85</v>
      </c>
      <c r="I12" s="244"/>
      <c r="J12" s="243" t="s">
        <v>58</v>
      </c>
      <c r="K12" s="244"/>
      <c r="L12" s="243" t="s">
        <v>124</v>
      </c>
      <c r="M12" s="244"/>
      <c r="N12" s="32" t="s">
        <v>99</v>
      </c>
      <c r="O12" s="79">
        <v>6.766</v>
      </c>
      <c r="P12" s="98">
        <f t="shared" si="0"/>
        <v>0.20099999999999962</v>
      </c>
      <c r="Q12" s="112">
        <f t="shared" ref="Q12:Q19" si="1">O12-O11</f>
        <v>5.9000000000000163E-2</v>
      </c>
      <c r="R12" s="63">
        <v>4</v>
      </c>
      <c r="S12" s="16"/>
      <c r="T12" s="60">
        <v>1</v>
      </c>
      <c r="U12" s="16"/>
      <c r="V12" s="5"/>
      <c r="X12" s="90" t="s">
        <v>68</v>
      </c>
      <c r="Z12" s="254" t="s">
        <v>61</v>
      </c>
      <c r="AA12" s="255"/>
    </row>
    <row r="13" spans="1:27" s="2" customFormat="1" ht="18" customHeight="1">
      <c r="A13" s="14"/>
      <c r="B13" s="272"/>
      <c r="C13" s="269"/>
      <c r="D13" s="97">
        <v>5</v>
      </c>
      <c r="E13" s="1" t="s">
        <v>121</v>
      </c>
      <c r="F13" s="243" t="s">
        <v>104</v>
      </c>
      <c r="G13" s="244"/>
      <c r="H13" s="243" t="s">
        <v>103</v>
      </c>
      <c r="I13" s="244"/>
      <c r="J13" s="243" t="s">
        <v>58</v>
      </c>
      <c r="K13" s="244"/>
      <c r="L13" s="243" t="s">
        <v>107</v>
      </c>
      <c r="M13" s="244"/>
      <c r="N13" s="32" t="s">
        <v>101</v>
      </c>
      <c r="O13" s="80">
        <v>6.8419999999999996</v>
      </c>
      <c r="P13" s="98">
        <f t="shared" si="0"/>
        <v>0.27699999999999925</v>
      </c>
      <c r="Q13" s="112">
        <f t="shared" si="1"/>
        <v>7.5999999999999623E-2</v>
      </c>
      <c r="R13" s="61">
        <v>2</v>
      </c>
      <c r="S13" s="16"/>
      <c r="T13" s="61">
        <v>2</v>
      </c>
      <c r="U13" s="16"/>
      <c r="V13" s="5"/>
      <c r="X13" s="90" t="s">
        <v>76</v>
      </c>
      <c r="Z13" s="254" t="s">
        <v>85</v>
      </c>
      <c r="AA13" s="255"/>
    </row>
    <row r="14" spans="1:27" s="2" customFormat="1" ht="18" customHeight="1">
      <c r="A14" s="14"/>
      <c r="B14" s="272"/>
      <c r="C14" s="269"/>
      <c r="D14" s="81">
        <v>6</v>
      </c>
      <c r="E14" s="1" t="s">
        <v>122</v>
      </c>
      <c r="F14" s="243" t="s">
        <v>119</v>
      </c>
      <c r="G14" s="244"/>
      <c r="H14" s="243" t="s">
        <v>104</v>
      </c>
      <c r="I14" s="244"/>
      <c r="J14" s="243" t="s">
        <v>123</v>
      </c>
      <c r="K14" s="244"/>
      <c r="L14" s="243" t="s">
        <v>88</v>
      </c>
      <c r="M14" s="244"/>
      <c r="N14" s="32" t="s">
        <v>101</v>
      </c>
      <c r="O14" s="83">
        <v>6.8719999999999999</v>
      </c>
      <c r="P14" s="98">
        <f t="shared" si="0"/>
        <v>0.3069999999999995</v>
      </c>
      <c r="Q14" s="112">
        <f t="shared" si="1"/>
        <v>3.0000000000000249E-2</v>
      </c>
      <c r="R14" s="62">
        <v>3</v>
      </c>
      <c r="S14" s="16"/>
      <c r="T14" s="62">
        <v>3</v>
      </c>
      <c r="U14" s="16"/>
      <c r="V14" s="5"/>
      <c r="X14" s="90" t="s">
        <v>71</v>
      </c>
      <c r="Z14" s="254" t="s">
        <v>34</v>
      </c>
      <c r="AA14" s="255"/>
    </row>
    <row r="15" spans="1:27" s="2" customFormat="1" ht="18" customHeight="1">
      <c r="A15" s="14"/>
      <c r="B15" s="272"/>
      <c r="C15" s="269"/>
      <c r="D15" s="77">
        <v>7</v>
      </c>
      <c r="E15" s="106" t="s">
        <v>127</v>
      </c>
      <c r="F15" s="243" t="s">
        <v>109</v>
      </c>
      <c r="G15" s="244"/>
      <c r="H15" s="243" t="s">
        <v>34</v>
      </c>
      <c r="I15" s="244"/>
      <c r="J15" s="243" t="s">
        <v>89</v>
      </c>
      <c r="K15" s="244"/>
      <c r="L15" s="243" t="s">
        <v>107</v>
      </c>
      <c r="M15" s="244"/>
      <c r="N15" s="32" t="s">
        <v>101</v>
      </c>
      <c r="O15" s="80">
        <v>6.8840000000000003</v>
      </c>
      <c r="P15" s="98">
        <f t="shared" si="0"/>
        <v>0.31899999999999995</v>
      </c>
      <c r="Q15" s="112">
        <f t="shared" si="1"/>
        <v>1.2000000000000455E-2</v>
      </c>
      <c r="R15" s="60">
        <v>1</v>
      </c>
      <c r="S15" s="16"/>
      <c r="T15" s="63">
        <v>4</v>
      </c>
      <c r="U15" s="16"/>
      <c r="V15" s="5"/>
      <c r="X15" s="90" t="s">
        <v>90</v>
      </c>
      <c r="Z15" s="254" t="s">
        <v>35</v>
      </c>
      <c r="AA15" s="255"/>
    </row>
    <row r="16" spans="1:27" s="2" customFormat="1" ht="18" customHeight="1">
      <c r="A16" s="14"/>
      <c r="B16" s="272"/>
      <c r="C16" s="269"/>
      <c r="D16" s="77">
        <v>8</v>
      </c>
      <c r="E16" s="1" t="s">
        <v>114</v>
      </c>
      <c r="F16" s="243" t="s">
        <v>128</v>
      </c>
      <c r="G16" s="244"/>
      <c r="H16" s="243" t="s">
        <v>109</v>
      </c>
      <c r="I16" s="244"/>
      <c r="J16" s="243" t="s">
        <v>58</v>
      </c>
      <c r="K16" s="244"/>
      <c r="L16" s="243" t="s">
        <v>98</v>
      </c>
      <c r="M16" s="244"/>
      <c r="N16" s="32" t="s">
        <v>101</v>
      </c>
      <c r="O16" s="80">
        <v>6.9169999999999998</v>
      </c>
      <c r="P16" s="98">
        <f t="shared" si="0"/>
        <v>0.35199999999999942</v>
      </c>
      <c r="Q16" s="112">
        <f t="shared" si="1"/>
        <v>3.2999999999999474E-2</v>
      </c>
      <c r="R16" s="63">
        <v>4</v>
      </c>
      <c r="S16" s="16"/>
      <c r="T16" s="64">
        <v>5</v>
      </c>
      <c r="U16" s="16"/>
      <c r="V16" s="5"/>
      <c r="X16" s="90" t="s">
        <v>79</v>
      </c>
      <c r="Z16" s="254" t="s">
        <v>36</v>
      </c>
      <c r="AA16" s="255"/>
    </row>
    <row r="17" spans="1:27" s="2" customFormat="1" ht="18" customHeight="1">
      <c r="A17" s="14"/>
      <c r="B17" s="272"/>
      <c r="C17" s="269"/>
      <c r="D17" s="77">
        <v>9</v>
      </c>
      <c r="E17" s="1" t="s">
        <v>116</v>
      </c>
      <c r="F17" s="243" t="s">
        <v>2</v>
      </c>
      <c r="G17" s="244"/>
      <c r="H17" s="243" t="s">
        <v>128</v>
      </c>
      <c r="I17" s="244"/>
      <c r="J17" s="243" t="s">
        <v>57</v>
      </c>
      <c r="K17" s="244"/>
      <c r="L17" s="243" t="s">
        <v>125</v>
      </c>
      <c r="M17" s="244"/>
      <c r="N17" s="32" t="s">
        <v>101</v>
      </c>
      <c r="O17" s="80">
        <v>6.9580000000000002</v>
      </c>
      <c r="P17" s="98">
        <f t="shared" si="0"/>
        <v>0.39299999999999979</v>
      </c>
      <c r="Q17" s="112">
        <f t="shared" si="1"/>
        <v>4.1000000000000369E-2</v>
      </c>
      <c r="R17" s="65">
        <v>6</v>
      </c>
      <c r="S17" s="16"/>
      <c r="T17" s="65">
        <v>6</v>
      </c>
      <c r="U17" s="16"/>
      <c r="V17" s="5"/>
      <c r="X17" s="90" t="s">
        <v>73</v>
      </c>
      <c r="Z17" s="254" t="s">
        <v>112</v>
      </c>
      <c r="AA17" s="255"/>
    </row>
    <row r="18" spans="1:27" s="2" customFormat="1" ht="18" customHeight="1">
      <c r="A18" s="14"/>
      <c r="B18" s="272"/>
      <c r="C18" s="269"/>
      <c r="D18" s="97">
        <v>10</v>
      </c>
      <c r="E18" s="53" t="s">
        <v>97</v>
      </c>
      <c r="F18" s="243" t="s">
        <v>34</v>
      </c>
      <c r="G18" s="244"/>
      <c r="H18" s="243" t="s">
        <v>61</v>
      </c>
      <c r="I18" s="244"/>
      <c r="J18" s="243" t="s">
        <v>89</v>
      </c>
      <c r="K18" s="244"/>
      <c r="L18" s="243" t="s">
        <v>107</v>
      </c>
      <c r="M18" s="244"/>
      <c r="N18" s="82" t="s">
        <v>102</v>
      </c>
      <c r="O18" s="80">
        <v>6.9729999999999999</v>
      </c>
      <c r="P18" s="98">
        <f t="shared" si="0"/>
        <v>0.40799999999999947</v>
      </c>
      <c r="Q18" s="112">
        <f t="shared" si="1"/>
        <v>1.499999999999968E-2</v>
      </c>
      <c r="R18" s="61">
        <v>2</v>
      </c>
      <c r="S18" s="16"/>
      <c r="T18" s="66">
        <v>7</v>
      </c>
      <c r="U18" s="16"/>
      <c r="V18" s="5"/>
      <c r="X18" s="90" t="s">
        <v>80</v>
      </c>
      <c r="Z18" s="254" t="s">
        <v>2</v>
      </c>
      <c r="AA18" s="255"/>
    </row>
    <row r="19" spans="1:27" s="2" customFormat="1" ht="18" customHeight="1">
      <c r="A19" s="14"/>
      <c r="B19" s="272"/>
      <c r="C19" s="269"/>
      <c r="D19" s="81">
        <v>11</v>
      </c>
      <c r="E19" s="1" t="s">
        <v>129</v>
      </c>
      <c r="F19" s="243" t="s">
        <v>103</v>
      </c>
      <c r="G19" s="244"/>
      <c r="H19" s="243" t="s">
        <v>119</v>
      </c>
      <c r="I19" s="244"/>
      <c r="J19" s="243" t="s">
        <v>89</v>
      </c>
      <c r="K19" s="244"/>
      <c r="L19" s="243" t="s">
        <v>98</v>
      </c>
      <c r="M19" s="244"/>
      <c r="N19" s="32" t="s">
        <v>101</v>
      </c>
      <c r="O19" s="105">
        <v>7.3689999999999998</v>
      </c>
      <c r="P19" s="98">
        <f t="shared" si="0"/>
        <v>0.80399999999999938</v>
      </c>
      <c r="Q19" s="98">
        <f t="shared" si="1"/>
        <v>0.39599999999999991</v>
      </c>
      <c r="R19" s="64">
        <v>5</v>
      </c>
      <c r="S19" s="16"/>
      <c r="T19" s="16"/>
      <c r="U19" s="16"/>
      <c r="V19" s="5"/>
      <c r="X19" s="90" t="s">
        <v>74</v>
      </c>
      <c r="Z19" s="254" t="s">
        <v>64</v>
      </c>
      <c r="AA19" s="255"/>
    </row>
    <row r="20" spans="1:27" s="2" customFormat="1" ht="18" customHeight="1">
      <c r="A20" s="14"/>
      <c r="B20" s="272"/>
      <c r="C20" s="269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X20" s="90" t="s">
        <v>68</v>
      </c>
      <c r="Z20" s="254" t="s">
        <v>103</v>
      </c>
      <c r="AA20" s="255"/>
    </row>
    <row r="21" spans="1:27" s="2" customFormat="1" ht="18" customHeight="1">
      <c r="A21" s="14"/>
      <c r="B21" s="272"/>
      <c r="C21" s="269"/>
      <c r="D21" s="257" t="s">
        <v>21</v>
      </c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14"/>
      <c r="X21" s="90" t="s">
        <v>73</v>
      </c>
      <c r="Z21" s="254" t="s">
        <v>104</v>
      </c>
      <c r="AA21" s="255"/>
    </row>
    <row r="22" spans="1:27" s="2" customFormat="1" ht="18" customHeight="1">
      <c r="A22" s="14"/>
      <c r="B22" s="272"/>
      <c r="C22" s="269"/>
      <c r="D22" s="259" t="s">
        <v>1</v>
      </c>
      <c r="E22" s="256" t="s">
        <v>14</v>
      </c>
      <c r="F22" s="263" t="s">
        <v>42</v>
      </c>
      <c r="G22" s="281" t="s">
        <v>18</v>
      </c>
      <c r="H22" s="260" t="s">
        <v>15</v>
      </c>
      <c r="I22" s="261"/>
      <c r="J22" s="261"/>
      <c r="K22" s="261"/>
      <c r="L22" s="261"/>
      <c r="M22" s="261"/>
      <c r="N22" s="262"/>
      <c r="O22" s="260" t="s">
        <v>16</v>
      </c>
      <c r="P22" s="261"/>
      <c r="Q22" s="261"/>
      <c r="R22" s="261"/>
      <c r="S22" s="261"/>
      <c r="T22" s="261"/>
      <c r="U22" s="262"/>
      <c r="V22" s="14"/>
      <c r="X22" s="90" t="s">
        <v>67</v>
      </c>
      <c r="Z22" s="243" t="s">
        <v>119</v>
      </c>
      <c r="AA22" s="244"/>
    </row>
    <row r="23" spans="1:27" s="2" customFormat="1" ht="18" customHeight="1">
      <c r="A23" s="14"/>
      <c r="B23" s="272"/>
      <c r="C23" s="269"/>
      <c r="D23" s="259"/>
      <c r="E23" s="256"/>
      <c r="F23" s="264"/>
      <c r="G23" s="281"/>
      <c r="H23" s="90" t="s">
        <v>66</v>
      </c>
      <c r="I23" s="31" t="s">
        <v>17</v>
      </c>
      <c r="J23" s="22">
        <v>1</v>
      </c>
      <c r="K23" s="19">
        <v>2</v>
      </c>
      <c r="L23" s="20">
        <v>3</v>
      </c>
      <c r="M23" s="21">
        <v>4</v>
      </c>
      <c r="N23" s="26">
        <v>5</v>
      </c>
      <c r="O23" s="90" t="s">
        <v>66</v>
      </c>
      <c r="P23" s="31" t="s">
        <v>17</v>
      </c>
      <c r="Q23" s="22">
        <v>1</v>
      </c>
      <c r="R23" s="19">
        <v>2</v>
      </c>
      <c r="S23" s="20">
        <v>3</v>
      </c>
      <c r="T23" s="21">
        <v>4</v>
      </c>
      <c r="U23" s="26">
        <v>5</v>
      </c>
      <c r="V23" s="14"/>
      <c r="X23" s="90" t="s">
        <v>69</v>
      </c>
    </row>
    <row r="24" spans="1:27" s="2" customFormat="1" ht="18" customHeight="1">
      <c r="A24" s="14"/>
      <c r="B24" s="272"/>
      <c r="C24" s="269"/>
      <c r="D24" s="59">
        <v>1</v>
      </c>
      <c r="E24" s="1" t="s">
        <v>86</v>
      </c>
      <c r="F24" s="33">
        <v>20</v>
      </c>
      <c r="G24" s="113">
        <f t="shared" ref="G24:G29" si="2">I24+P24</f>
        <v>511.90999999999997</v>
      </c>
      <c r="H24" s="101" t="s">
        <v>130</v>
      </c>
      <c r="I24" s="85">
        <f t="shared" ref="I24:I34" si="3">SUM(J24:N24)</f>
        <v>257.51</v>
      </c>
      <c r="J24" s="110">
        <v>51</v>
      </c>
      <c r="K24" s="108">
        <v>53.76</v>
      </c>
      <c r="L24" s="109">
        <v>52</v>
      </c>
      <c r="M24" s="109">
        <v>51.75</v>
      </c>
      <c r="N24" s="39">
        <v>49</v>
      </c>
      <c r="O24" s="101" t="s">
        <v>72</v>
      </c>
      <c r="P24" s="84">
        <f t="shared" ref="P24:P34" si="4">SUM(Q24:U24)</f>
        <v>254.4</v>
      </c>
      <c r="Q24" s="110">
        <v>51</v>
      </c>
      <c r="R24" s="107">
        <v>53.4</v>
      </c>
      <c r="S24" s="109">
        <v>52</v>
      </c>
      <c r="T24" s="110">
        <v>50</v>
      </c>
      <c r="U24" s="39">
        <v>48</v>
      </c>
      <c r="V24" s="14"/>
      <c r="X24" s="90" t="s">
        <v>72</v>
      </c>
    </row>
    <row r="25" spans="1:27" s="2" customFormat="1" ht="18" customHeight="1">
      <c r="A25" s="14"/>
      <c r="B25" s="272"/>
      <c r="C25" s="269"/>
      <c r="D25" s="59">
        <v>2</v>
      </c>
      <c r="E25" s="1" t="s">
        <v>96</v>
      </c>
      <c r="F25" s="33">
        <v>18</v>
      </c>
      <c r="G25" s="113">
        <f t="shared" si="2"/>
        <v>509.5</v>
      </c>
      <c r="H25" s="101" t="s">
        <v>69</v>
      </c>
      <c r="I25" s="84">
        <f t="shared" si="3"/>
        <v>258.72000000000003</v>
      </c>
      <c r="J25" s="108">
        <v>54.2</v>
      </c>
      <c r="K25" s="107">
        <v>52.52</v>
      </c>
      <c r="L25" s="109">
        <v>52</v>
      </c>
      <c r="M25" s="110">
        <v>51</v>
      </c>
      <c r="N25" s="39">
        <v>49</v>
      </c>
      <c r="O25" s="101" t="s">
        <v>68</v>
      </c>
      <c r="P25" s="86">
        <f t="shared" si="4"/>
        <v>250.78</v>
      </c>
      <c r="Q25" s="110">
        <v>50.78</v>
      </c>
      <c r="R25" s="109">
        <v>52</v>
      </c>
      <c r="S25" s="111">
        <v>50</v>
      </c>
      <c r="T25" s="39">
        <v>49</v>
      </c>
      <c r="U25" s="39">
        <v>49</v>
      </c>
      <c r="V25" s="14"/>
      <c r="X25" s="90" t="s">
        <v>77</v>
      </c>
    </row>
    <row r="26" spans="1:27" s="2" customFormat="1" ht="18" customHeight="1">
      <c r="A26" s="14"/>
      <c r="B26" s="272"/>
      <c r="C26" s="269"/>
      <c r="D26" s="59">
        <v>3</v>
      </c>
      <c r="E26" s="53" t="s">
        <v>117</v>
      </c>
      <c r="F26" s="33">
        <v>16</v>
      </c>
      <c r="G26" s="67">
        <f t="shared" si="2"/>
        <v>497.32</v>
      </c>
      <c r="H26" s="101" t="s">
        <v>72</v>
      </c>
      <c r="I26" s="25">
        <f t="shared" si="3"/>
        <v>244.04</v>
      </c>
      <c r="J26" s="39">
        <v>48</v>
      </c>
      <c r="K26" s="111">
        <v>50</v>
      </c>
      <c r="L26" s="111">
        <v>49.53</v>
      </c>
      <c r="M26" s="39">
        <v>49</v>
      </c>
      <c r="N26" s="39">
        <v>47.51</v>
      </c>
      <c r="O26" s="101" t="s">
        <v>76</v>
      </c>
      <c r="P26" s="85">
        <f t="shared" si="4"/>
        <v>253.28</v>
      </c>
      <c r="Q26" s="110">
        <v>51</v>
      </c>
      <c r="R26" s="109">
        <v>52</v>
      </c>
      <c r="S26" s="110">
        <v>51</v>
      </c>
      <c r="T26" s="39">
        <v>49</v>
      </c>
      <c r="U26" s="111">
        <v>50.28</v>
      </c>
      <c r="V26" s="14"/>
      <c r="X26" s="90" t="s">
        <v>79</v>
      </c>
    </row>
    <row r="27" spans="1:27" s="2" customFormat="1" ht="18" customHeight="1">
      <c r="A27" s="14"/>
      <c r="B27" s="272"/>
      <c r="C27" s="269"/>
      <c r="D27" s="59">
        <v>4</v>
      </c>
      <c r="E27" s="1" t="s">
        <v>111</v>
      </c>
      <c r="F27" s="33">
        <v>15</v>
      </c>
      <c r="G27" s="67">
        <f t="shared" si="2"/>
        <v>487.28</v>
      </c>
      <c r="H27" s="101" t="s">
        <v>76</v>
      </c>
      <c r="I27" s="104">
        <f t="shared" si="3"/>
        <v>249.9</v>
      </c>
      <c r="J27" s="110">
        <v>50.77</v>
      </c>
      <c r="K27" s="111">
        <v>50</v>
      </c>
      <c r="L27" s="109">
        <v>52.13</v>
      </c>
      <c r="M27" s="39">
        <v>49</v>
      </c>
      <c r="N27" s="39">
        <v>48</v>
      </c>
      <c r="O27" s="101" t="s">
        <v>71</v>
      </c>
      <c r="P27" s="25">
        <f t="shared" si="4"/>
        <v>237.38</v>
      </c>
      <c r="Q27" s="111">
        <v>50</v>
      </c>
      <c r="R27" s="39">
        <v>45</v>
      </c>
      <c r="S27" s="39">
        <v>49.38</v>
      </c>
      <c r="T27" s="39">
        <v>48</v>
      </c>
      <c r="U27" s="39">
        <v>45</v>
      </c>
      <c r="V27" s="14"/>
      <c r="X27" s="90" t="s">
        <v>74</v>
      </c>
    </row>
    <row r="28" spans="1:27" s="2" customFormat="1" ht="18" customHeight="1">
      <c r="A28" s="14"/>
      <c r="B28" s="272"/>
      <c r="C28" s="269"/>
      <c r="D28" s="59">
        <v>5</v>
      </c>
      <c r="E28" s="106" t="s">
        <v>127</v>
      </c>
      <c r="F28" s="33">
        <v>14</v>
      </c>
      <c r="G28" s="67">
        <f t="shared" si="2"/>
        <v>485.17</v>
      </c>
      <c r="H28" s="101" t="s">
        <v>132</v>
      </c>
      <c r="I28" s="25">
        <f t="shared" si="3"/>
        <v>243.15</v>
      </c>
      <c r="J28" s="39">
        <v>46</v>
      </c>
      <c r="K28" s="111">
        <v>50.15</v>
      </c>
      <c r="L28" s="111">
        <v>50</v>
      </c>
      <c r="M28" s="39">
        <v>48</v>
      </c>
      <c r="N28" s="39">
        <v>49</v>
      </c>
      <c r="O28" s="101" t="s">
        <v>73</v>
      </c>
      <c r="P28" s="25">
        <f t="shared" si="4"/>
        <v>242.02</v>
      </c>
      <c r="Q28" s="39">
        <v>47</v>
      </c>
      <c r="R28" s="110">
        <v>51.02</v>
      </c>
      <c r="S28" s="39">
        <v>49</v>
      </c>
      <c r="T28" s="39">
        <v>49</v>
      </c>
      <c r="U28" s="39">
        <v>46</v>
      </c>
      <c r="V28" s="14"/>
      <c r="X28" s="90" t="s">
        <v>70</v>
      </c>
    </row>
    <row r="29" spans="1:27" s="2" customFormat="1" ht="18" customHeight="1">
      <c r="A29" s="14"/>
      <c r="B29" s="272"/>
      <c r="C29" s="269"/>
      <c r="D29" s="59">
        <v>6</v>
      </c>
      <c r="E29" s="1" t="s">
        <v>121</v>
      </c>
      <c r="F29" s="33">
        <v>13</v>
      </c>
      <c r="G29" s="67">
        <f t="shared" si="2"/>
        <v>480.45000000000005</v>
      </c>
      <c r="H29" s="101" t="s">
        <v>78</v>
      </c>
      <c r="I29" s="25">
        <f t="shared" si="3"/>
        <v>243.05</v>
      </c>
      <c r="J29" s="39">
        <v>47</v>
      </c>
      <c r="K29" s="39">
        <v>49</v>
      </c>
      <c r="L29" s="39">
        <v>49</v>
      </c>
      <c r="M29" s="110">
        <v>50.77</v>
      </c>
      <c r="N29" s="39">
        <v>47.28</v>
      </c>
      <c r="O29" s="101" t="s">
        <v>75</v>
      </c>
      <c r="P29" s="25">
        <f t="shared" si="4"/>
        <v>237.4</v>
      </c>
      <c r="Q29" s="39">
        <v>47</v>
      </c>
      <c r="R29" s="39">
        <v>47</v>
      </c>
      <c r="S29" s="39">
        <v>48</v>
      </c>
      <c r="T29" s="39">
        <v>49.4</v>
      </c>
      <c r="U29" s="39">
        <v>46</v>
      </c>
      <c r="V29" s="14"/>
      <c r="X29" s="90" t="s">
        <v>75</v>
      </c>
    </row>
    <row r="30" spans="1:27" s="2" customFormat="1" ht="18" customHeight="1">
      <c r="A30" s="14"/>
      <c r="B30" s="272"/>
      <c r="C30" s="269"/>
      <c r="D30" s="59">
        <v>7</v>
      </c>
      <c r="E30" s="1" t="s">
        <v>97</v>
      </c>
      <c r="F30" s="33">
        <v>12</v>
      </c>
      <c r="G30" s="67">
        <f>I30+P30-12</f>
        <v>480.27</v>
      </c>
      <c r="H30" s="101" t="s">
        <v>73</v>
      </c>
      <c r="I30" s="25">
        <f t="shared" si="3"/>
        <v>242.63</v>
      </c>
      <c r="J30" s="39">
        <v>47</v>
      </c>
      <c r="K30" s="39">
        <v>49</v>
      </c>
      <c r="L30" s="111">
        <v>50</v>
      </c>
      <c r="M30" s="110">
        <v>50.63</v>
      </c>
      <c r="N30" s="39">
        <v>46</v>
      </c>
      <c r="O30" s="101" t="s">
        <v>69</v>
      </c>
      <c r="P30" s="25">
        <f t="shared" si="4"/>
        <v>249.64</v>
      </c>
      <c r="Q30" s="110">
        <v>51</v>
      </c>
      <c r="R30" s="110">
        <v>50</v>
      </c>
      <c r="S30" s="110">
        <v>51</v>
      </c>
      <c r="T30" s="110">
        <v>50.64</v>
      </c>
      <c r="U30" s="39">
        <v>47</v>
      </c>
      <c r="V30" s="14"/>
      <c r="X30" s="90" t="s">
        <v>90</v>
      </c>
    </row>
    <row r="31" spans="1:27" s="2" customFormat="1" ht="18" customHeight="1">
      <c r="A31" s="14"/>
      <c r="B31" s="272"/>
      <c r="C31" s="269"/>
      <c r="D31" s="59">
        <v>8</v>
      </c>
      <c r="E31" s="1" t="s">
        <v>129</v>
      </c>
      <c r="F31" s="33">
        <v>11</v>
      </c>
      <c r="G31" s="67">
        <f>I31+P31</f>
        <v>464.85</v>
      </c>
      <c r="H31" s="101" t="s">
        <v>75</v>
      </c>
      <c r="I31" s="25">
        <f t="shared" si="3"/>
        <v>223.34</v>
      </c>
      <c r="J31" s="39">
        <v>44</v>
      </c>
      <c r="K31" s="39">
        <v>46</v>
      </c>
      <c r="L31" s="39">
        <v>46.34</v>
      </c>
      <c r="M31" s="39">
        <v>44</v>
      </c>
      <c r="N31" s="39">
        <v>43</v>
      </c>
      <c r="O31" s="101" t="s">
        <v>131</v>
      </c>
      <c r="P31" s="25">
        <f t="shared" si="4"/>
        <v>241.51</v>
      </c>
      <c r="Q31" s="39">
        <v>48</v>
      </c>
      <c r="R31" s="39">
        <v>49</v>
      </c>
      <c r="S31" s="111">
        <v>49.51</v>
      </c>
      <c r="T31" s="39">
        <v>49</v>
      </c>
      <c r="U31" s="39">
        <v>46</v>
      </c>
      <c r="V31" s="14"/>
      <c r="X31" s="90" t="s">
        <v>71</v>
      </c>
    </row>
    <row r="32" spans="1:27" s="2" customFormat="1" ht="18" customHeight="1">
      <c r="A32" s="14"/>
      <c r="B32" s="272"/>
      <c r="C32" s="269"/>
      <c r="D32" s="59">
        <v>9</v>
      </c>
      <c r="E32" s="1" t="s">
        <v>114</v>
      </c>
      <c r="F32" s="33">
        <v>10</v>
      </c>
      <c r="G32" s="67">
        <f>I32+P32-12</f>
        <v>452.53</v>
      </c>
      <c r="H32" s="101" t="s">
        <v>133</v>
      </c>
      <c r="I32" s="25">
        <f t="shared" si="3"/>
        <v>225.65</v>
      </c>
      <c r="J32" s="39">
        <v>47</v>
      </c>
      <c r="K32" s="39">
        <v>45</v>
      </c>
      <c r="L32" s="39">
        <v>48</v>
      </c>
      <c r="M32" s="39">
        <v>46</v>
      </c>
      <c r="N32" s="39">
        <v>39.65</v>
      </c>
      <c r="O32" s="101" t="s">
        <v>132</v>
      </c>
      <c r="P32" s="25">
        <f t="shared" si="4"/>
        <v>238.88</v>
      </c>
      <c r="Q32" s="39">
        <v>48</v>
      </c>
      <c r="R32" s="111">
        <v>50</v>
      </c>
      <c r="S32" s="39">
        <v>47</v>
      </c>
      <c r="T32" s="39">
        <v>49</v>
      </c>
      <c r="U32" s="39">
        <v>44.88</v>
      </c>
      <c r="V32" s="14"/>
      <c r="X32" s="90" t="s">
        <v>80</v>
      </c>
    </row>
    <row r="33" spans="1:24" s="2" customFormat="1" ht="18" customHeight="1">
      <c r="A33" s="14"/>
      <c r="B33" s="272"/>
      <c r="C33" s="269"/>
      <c r="D33" s="59">
        <v>10</v>
      </c>
      <c r="E33" s="53" t="s">
        <v>122</v>
      </c>
      <c r="F33" s="33">
        <v>9</v>
      </c>
      <c r="G33" s="67">
        <f>I33+P33</f>
        <v>451.31</v>
      </c>
      <c r="H33" s="101" t="s">
        <v>131</v>
      </c>
      <c r="I33" s="25">
        <f t="shared" si="3"/>
        <v>229.36</v>
      </c>
      <c r="J33" s="39">
        <v>47.36</v>
      </c>
      <c r="K33" s="39">
        <v>47</v>
      </c>
      <c r="L33" s="39">
        <v>47</v>
      </c>
      <c r="M33" s="39">
        <v>47</v>
      </c>
      <c r="N33" s="39">
        <v>41</v>
      </c>
      <c r="O33" s="101" t="s">
        <v>78</v>
      </c>
      <c r="P33" s="25">
        <f t="shared" si="4"/>
        <v>221.95</v>
      </c>
      <c r="Q33" s="39">
        <v>45.95</v>
      </c>
      <c r="R33" s="39">
        <v>41</v>
      </c>
      <c r="S33" s="39">
        <v>46</v>
      </c>
      <c r="T33" s="39">
        <v>45</v>
      </c>
      <c r="U33" s="39">
        <v>44</v>
      </c>
      <c r="V33" s="14"/>
      <c r="X33" s="90" t="s">
        <v>78</v>
      </c>
    </row>
    <row r="34" spans="1:24" s="2" customFormat="1" ht="18" customHeight="1">
      <c r="A34" s="14"/>
      <c r="B34" s="272"/>
      <c r="C34" s="269"/>
      <c r="D34" s="59">
        <v>11</v>
      </c>
      <c r="E34" s="1" t="s">
        <v>116</v>
      </c>
      <c r="F34" s="33">
        <v>8</v>
      </c>
      <c r="G34" s="67">
        <f>I34+P34-24</f>
        <v>442.61</v>
      </c>
      <c r="H34" s="101" t="s">
        <v>71</v>
      </c>
      <c r="I34" s="25">
        <f t="shared" si="3"/>
        <v>246.19</v>
      </c>
      <c r="J34" s="39">
        <v>49</v>
      </c>
      <c r="K34" s="111">
        <v>50</v>
      </c>
      <c r="L34" s="111">
        <v>50</v>
      </c>
      <c r="M34" s="39">
        <v>48</v>
      </c>
      <c r="N34" s="39">
        <v>49.19</v>
      </c>
      <c r="O34" s="101" t="s">
        <v>133</v>
      </c>
      <c r="P34" s="25">
        <f t="shared" si="4"/>
        <v>220.42000000000002</v>
      </c>
      <c r="Q34" s="39">
        <v>49</v>
      </c>
      <c r="R34" s="39">
        <v>48</v>
      </c>
      <c r="S34" s="39">
        <v>46</v>
      </c>
      <c r="T34" s="39">
        <v>36</v>
      </c>
      <c r="U34" s="39">
        <v>41.42</v>
      </c>
      <c r="V34" s="14"/>
    </row>
    <row r="35" spans="1:24" s="2" customFormat="1" ht="18" customHeight="1">
      <c r="A35" s="14"/>
      <c r="B35" s="272"/>
      <c r="C35" s="14"/>
      <c r="D35" s="14"/>
      <c r="E35" s="9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4" s="2" customFormat="1" ht="18" customHeight="1">
      <c r="A36" s="14"/>
      <c r="B36" s="272"/>
      <c r="C36" s="40"/>
      <c r="D36" s="30"/>
      <c r="E36" s="40"/>
      <c r="F36" s="30"/>
      <c r="G36" s="40"/>
      <c r="H36" s="30"/>
      <c r="I36" s="40"/>
      <c r="J36" s="30"/>
      <c r="K36" s="40"/>
      <c r="L36" s="30"/>
      <c r="M36" s="40"/>
      <c r="N36" s="30"/>
      <c r="O36" s="40"/>
      <c r="P36" s="30"/>
      <c r="Q36" s="40"/>
      <c r="R36" s="30"/>
      <c r="S36" s="40"/>
      <c r="T36" s="30"/>
      <c r="U36" s="40"/>
      <c r="V36" s="14"/>
    </row>
    <row r="37" spans="1:24" s="2" customFormat="1" ht="18" customHeight="1">
      <c r="A37" s="14"/>
      <c r="B37" s="272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4"/>
    </row>
    <row r="38" spans="1:24" s="2" customFormat="1" ht="18" customHeight="1">
      <c r="A38" s="14"/>
      <c r="B38" s="272"/>
      <c r="C38" s="269" t="s">
        <v>20</v>
      </c>
      <c r="D38" s="257" t="s">
        <v>134</v>
      </c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8"/>
      <c r="Q38" s="16"/>
      <c r="R38" s="16"/>
      <c r="S38" s="16"/>
      <c r="T38" s="16"/>
      <c r="U38" s="84"/>
      <c r="V38" s="16"/>
    </row>
    <row r="39" spans="1:24" s="2" customFormat="1" ht="18" customHeight="1">
      <c r="A39" s="14"/>
      <c r="B39" s="272"/>
      <c r="C39" s="269"/>
      <c r="D39" s="231" t="s">
        <v>1</v>
      </c>
      <c r="E39" s="256" t="s">
        <v>14</v>
      </c>
      <c r="F39" s="256" t="s">
        <v>59</v>
      </c>
      <c r="G39" s="256"/>
      <c r="H39" s="256" t="s">
        <v>5</v>
      </c>
      <c r="I39" s="256"/>
      <c r="J39" s="212" t="s">
        <v>0</v>
      </c>
      <c r="K39" s="212"/>
      <c r="L39" s="265" t="s">
        <v>11</v>
      </c>
      <c r="M39" s="265"/>
      <c r="N39" s="279" t="s">
        <v>27</v>
      </c>
      <c r="O39" s="280" t="s">
        <v>3</v>
      </c>
      <c r="P39" s="273" t="s">
        <v>83</v>
      </c>
      <c r="Q39" s="273"/>
      <c r="R39" s="268" t="s">
        <v>65</v>
      </c>
      <c r="S39" s="16"/>
      <c r="T39" s="16"/>
      <c r="U39" s="85"/>
      <c r="V39" s="16"/>
    </row>
    <row r="40" spans="1:24" s="2" customFormat="1" ht="18" customHeight="1">
      <c r="A40" s="14"/>
      <c r="B40" s="272"/>
      <c r="C40" s="269"/>
      <c r="D40" s="231"/>
      <c r="E40" s="256"/>
      <c r="F40" s="256"/>
      <c r="G40" s="256"/>
      <c r="H40" s="256"/>
      <c r="I40" s="256"/>
      <c r="J40" s="212"/>
      <c r="K40" s="212"/>
      <c r="L40" s="265"/>
      <c r="M40" s="265"/>
      <c r="N40" s="279"/>
      <c r="O40" s="280"/>
      <c r="P40" s="88" t="s">
        <v>81</v>
      </c>
      <c r="Q40" s="88" t="s">
        <v>82</v>
      </c>
      <c r="R40" s="268"/>
      <c r="S40" s="16"/>
      <c r="T40" s="16"/>
      <c r="U40" s="86"/>
      <c r="V40" s="16"/>
    </row>
    <row r="41" spans="1:24" s="2" customFormat="1" ht="18" customHeight="1">
      <c r="A41" s="14"/>
      <c r="B41" s="272"/>
      <c r="C41" s="269"/>
      <c r="D41" s="91">
        <v>1</v>
      </c>
      <c r="E41" s="1" t="s">
        <v>117</v>
      </c>
      <c r="F41" s="243" t="s">
        <v>85</v>
      </c>
      <c r="G41" s="244"/>
      <c r="H41" s="243" t="s">
        <v>36</v>
      </c>
      <c r="I41" s="244"/>
      <c r="J41" s="243" t="s">
        <v>58</v>
      </c>
      <c r="K41" s="244"/>
      <c r="L41" s="243" t="s">
        <v>124</v>
      </c>
      <c r="M41" s="244"/>
      <c r="N41" s="32" t="s">
        <v>99</v>
      </c>
      <c r="O41" s="79">
        <v>6.6920000000000002</v>
      </c>
      <c r="P41" s="89"/>
      <c r="Q41" s="89"/>
      <c r="R41" s="62">
        <v>3</v>
      </c>
      <c r="S41" s="16"/>
      <c r="T41" s="16"/>
      <c r="U41" s="16"/>
      <c r="V41" s="16"/>
    </row>
    <row r="42" spans="1:24" s="2" customFormat="1" ht="18" customHeight="1">
      <c r="A42" s="14"/>
      <c r="B42" s="272"/>
      <c r="C42" s="269"/>
      <c r="D42" s="91">
        <v>2</v>
      </c>
      <c r="E42" s="1" t="s">
        <v>86</v>
      </c>
      <c r="F42" s="243" t="s">
        <v>36</v>
      </c>
      <c r="G42" s="244"/>
      <c r="H42" s="243" t="s">
        <v>94</v>
      </c>
      <c r="I42" s="244"/>
      <c r="J42" s="243" t="s">
        <v>89</v>
      </c>
      <c r="K42" s="244"/>
      <c r="L42" s="243" t="s">
        <v>98</v>
      </c>
      <c r="M42" s="244"/>
      <c r="N42" s="32" t="s">
        <v>99</v>
      </c>
      <c r="O42" s="79">
        <v>6.6929999999999996</v>
      </c>
      <c r="P42" s="116">
        <f>O42-$O$41</f>
        <v>9.9999999999944578E-4</v>
      </c>
      <c r="Q42" s="102"/>
      <c r="R42" s="60">
        <v>1</v>
      </c>
      <c r="S42" s="16"/>
      <c r="T42" s="60">
        <v>1</v>
      </c>
      <c r="U42" s="16"/>
      <c r="V42" s="16"/>
    </row>
    <row r="43" spans="1:24" s="2" customFormat="1" ht="18" customHeight="1">
      <c r="A43" s="14"/>
      <c r="B43" s="272"/>
      <c r="C43" s="269"/>
      <c r="D43" s="91">
        <v>3</v>
      </c>
      <c r="E43" s="53" t="s">
        <v>96</v>
      </c>
      <c r="F43" s="243" t="s">
        <v>35</v>
      </c>
      <c r="G43" s="244"/>
      <c r="H43" s="243" t="s">
        <v>61</v>
      </c>
      <c r="I43" s="244"/>
      <c r="J43" s="243" t="s">
        <v>120</v>
      </c>
      <c r="K43" s="244"/>
      <c r="L43" s="243" t="s">
        <v>87</v>
      </c>
      <c r="M43" s="244"/>
      <c r="N43" s="32" t="s">
        <v>99</v>
      </c>
      <c r="O43" s="79">
        <v>6.71</v>
      </c>
      <c r="P43" s="112">
        <f t="shared" ref="P43:P50" si="5">O43-$O$41</f>
        <v>1.7999999999999794E-2</v>
      </c>
      <c r="Q43" s="112">
        <f>O43-O42</f>
        <v>1.7000000000000348E-2</v>
      </c>
      <c r="R43" s="61">
        <v>2</v>
      </c>
      <c r="S43" s="16"/>
      <c r="T43" s="61">
        <v>2</v>
      </c>
      <c r="U43" s="16"/>
      <c r="V43" s="16"/>
    </row>
    <row r="44" spans="1:24" s="2" customFormat="1" ht="18" customHeight="1">
      <c r="A44" s="14"/>
      <c r="B44" s="272"/>
      <c r="C44" s="269"/>
      <c r="D44" s="91">
        <v>4</v>
      </c>
      <c r="E44" s="1" t="s">
        <v>97</v>
      </c>
      <c r="F44" s="243" t="s">
        <v>61</v>
      </c>
      <c r="G44" s="244"/>
      <c r="H44" s="243" t="s">
        <v>34</v>
      </c>
      <c r="I44" s="244"/>
      <c r="J44" s="243" t="s">
        <v>89</v>
      </c>
      <c r="K44" s="244"/>
      <c r="L44" s="243" t="s">
        <v>107</v>
      </c>
      <c r="M44" s="244"/>
      <c r="N44" s="32" t="s">
        <v>100</v>
      </c>
      <c r="O44" s="79">
        <v>6.7919999999999998</v>
      </c>
      <c r="P44" s="98">
        <f t="shared" si="5"/>
        <v>9.9999999999999645E-2</v>
      </c>
      <c r="Q44" s="112">
        <f t="shared" ref="Q44:Q50" si="6">O44-O43</f>
        <v>8.1999999999999851E-2</v>
      </c>
      <c r="R44" s="63">
        <v>4</v>
      </c>
      <c r="S44" s="16"/>
      <c r="T44" s="62">
        <v>3</v>
      </c>
      <c r="U44" s="16"/>
      <c r="V44" s="16"/>
    </row>
    <row r="45" spans="1:24" s="2" customFormat="1" ht="18" customHeight="1">
      <c r="A45" s="14"/>
      <c r="B45" s="272"/>
      <c r="C45" s="269"/>
      <c r="D45" s="91">
        <v>5</v>
      </c>
      <c r="E45" s="1" t="s">
        <v>129</v>
      </c>
      <c r="F45" s="243" t="s">
        <v>119</v>
      </c>
      <c r="G45" s="244"/>
      <c r="H45" s="243" t="s">
        <v>103</v>
      </c>
      <c r="I45" s="244"/>
      <c r="J45" s="243" t="s">
        <v>89</v>
      </c>
      <c r="K45" s="244"/>
      <c r="L45" s="243" t="s">
        <v>98</v>
      </c>
      <c r="M45" s="244"/>
      <c r="N45" s="32" t="s">
        <v>101</v>
      </c>
      <c r="O45" s="80">
        <v>6.819</v>
      </c>
      <c r="P45" s="98">
        <f t="shared" si="5"/>
        <v>0.12699999999999978</v>
      </c>
      <c r="Q45" s="112">
        <f t="shared" si="6"/>
        <v>2.7000000000000135E-2</v>
      </c>
      <c r="R45" s="64">
        <v>5</v>
      </c>
      <c r="S45" s="14"/>
      <c r="T45" s="63">
        <v>4</v>
      </c>
      <c r="U45" s="14"/>
      <c r="V45" s="14"/>
    </row>
    <row r="46" spans="1:24" s="2" customFormat="1" ht="18" customHeight="1">
      <c r="A46" s="14"/>
      <c r="B46" s="272"/>
      <c r="C46" s="269"/>
      <c r="D46" s="91">
        <v>6</v>
      </c>
      <c r="E46" s="1" t="s">
        <v>111</v>
      </c>
      <c r="F46" s="243" t="s">
        <v>2</v>
      </c>
      <c r="G46" s="244"/>
      <c r="H46" s="243" t="s">
        <v>85</v>
      </c>
      <c r="I46" s="244"/>
      <c r="J46" s="243" t="s">
        <v>58</v>
      </c>
      <c r="K46" s="244"/>
      <c r="L46" s="243" t="s">
        <v>126</v>
      </c>
      <c r="M46" s="244"/>
      <c r="N46" s="82" t="s">
        <v>102</v>
      </c>
      <c r="O46" s="83">
        <v>6.8372999999999999</v>
      </c>
      <c r="P46" s="99">
        <f t="shared" si="5"/>
        <v>0.14529999999999976</v>
      </c>
      <c r="Q46" s="115">
        <f t="shared" si="6"/>
        <v>1.8299999999999983E-2</v>
      </c>
      <c r="R46" s="63">
        <v>4</v>
      </c>
      <c r="S46" s="14"/>
      <c r="T46" s="64">
        <v>5</v>
      </c>
      <c r="U46" s="14"/>
      <c r="V46" s="14"/>
    </row>
    <row r="47" spans="1:24" s="2" customFormat="1" ht="18" customHeight="1">
      <c r="A47" s="14"/>
      <c r="B47" s="272"/>
      <c r="C47" s="269"/>
      <c r="D47" s="91">
        <v>7</v>
      </c>
      <c r="E47" s="1" t="s">
        <v>114</v>
      </c>
      <c r="F47" s="243" t="s">
        <v>34</v>
      </c>
      <c r="G47" s="244"/>
      <c r="H47" s="243" t="s">
        <v>128</v>
      </c>
      <c r="I47" s="244"/>
      <c r="J47" s="243" t="s">
        <v>58</v>
      </c>
      <c r="K47" s="244"/>
      <c r="L47" s="243" t="s">
        <v>98</v>
      </c>
      <c r="M47" s="244"/>
      <c r="N47" s="32" t="s">
        <v>101</v>
      </c>
      <c r="O47" s="80">
        <v>6.9059999999999997</v>
      </c>
      <c r="P47" s="98">
        <f t="shared" si="5"/>
        <v>0.21399999999999952</v>
      </c>
      <c r="Q47" s="112">
        <f t="shared" si="6"/>
        <v>6.8699999999999761E-2</v>
      </c>
      <c r="R47" s="62">
        <v>3</v>
      </c>
      <c r="S47" s="14"/>
      <c r="T47" s="14"/>
      <c r="U47" s="14"/>
      <c r="V47" s="14"/>
    </row>
    <row r="48" spans="1:24" s="2" customFormat="1" ht="18" customHeight="1">
      <c r="A48" s="14"/>
      <c r="B48" s="272"/>
      <c r="C48" s="269"/>
      <c r="D48" s="91">
        <v>8</v>
      </c>
      <c r="E48" s="1" t="s">
        <v>116</v>
      </c>
      <c r="F48" s="243" t="s">
        <v>128</v>
      </c>
      <c r="G48" s="244"/>
      <c r="H48" s="243" t="s">
        <v>2</v>
      </c>
      <c r="I48" s="244"/>
      <c r="J48" s="243" t="s">
        <v>57</v>
      </c>
      <c r="K48" s="244"/>
      <c r="L48" s="243" t="s">
        <v>125</v>
      </c>
      <c r="M48" s="244"/>
      <c r="N48" s="32" t="s">
        <v>101</v>
      </c>
      <c r="O48" s="80">
        <v>6.91</v>
      </c>
      <c r="P48" s="98">
        <f t="shared" si="5"/>
        <v>0.21799999999999997</v>
      </c>
      <c r="Q48" s="116">
        <f t="shared" si="6"/>
        <v>4.0000000000004476E-3</v>
      </c>
      <c r="R48" s="64">
        <v>5</v>
      </c>
      <c r="S48" s="14"/>
      <c r="T48" s="14"/>
      <c r="U48" s="14"/>
      <c r="V48" s="14"/>
    </row>
    <row r="49" spans="1:22" s="2" customFormat="1" ht="18" customHeight="1">
      <c r="A49" s="14"/>
      <c r="B49" s="272"/>
      <c r="C49" s="269"/>
      <c r="D49" s="91">
        <v>9</v>
      </c>
      <c r="E49" s="53" t="s">
        <v>121</v>
      </c>
      <c r="F49" s="243" t="s">
        <v>103</v>
      </c>
      <c r="G49" s="244"/>
      <c r="H49" s="243" t="s">
        <v>104</v>
      </c>
      <c r="I49" s="244"/>
      <c r="J49" s="243" t="s">
        <v>58</v>
      </c>
      <c r="K49" s="244"/>
      <c r="L49" s="243" t="s">
        <v>107</v>
      </c>
      <c r="M49" s="244"/>
      <c r="N49" s="32" t="s">
        <v>101</v>
      </c>
      <c r="O49" s="80">
        <v>6.9489999999999998</v>
      </c>
      <c r="P49" s="98">
        <f t="shared" si="5"/>
        <v>0.25699999999999967</v>
      </c>
      <c r="Q49" s="112">
        <f t="shared" si="6"/>
        <v>3.8999999999999702E-2</v>
      </c>
      <c r="R49" s="60">
        <v>1</v>
      </c>
      <c r="S49" s="14"/>
      <c r="T49" s="14"/>
      <c r="U49" s="14"/>
      <c r="V49" s="14"/>
    </row>
    <row r="50" spans="1:22" s="2" customFormat="1" ht="18" customHeight="1">
      <c r="A50" s="14"/>
      <c r="B50" s="272"/>
      <c r="C50" s="269"/>
      <c r="D50" s="91">
        <v>10</v>
      </c>
      <c r="E50" s="1" t="s">
        <v>122</v>
      </c>
      <c r="F50" s="243" t="s">
        <v>104</v>
      </c>
      <c r="G50" s="244"/>
      <c r="H50" s="243" t="s">
        <v>119</v>
      </c>
      <c r="I50" s="244"/>
      <c r="J50" s="243" t="s">
        <v>123</v>
      </c>
      <c r="K50" s="244"/>
      <c r="L50" s="243" t="s">
        <v>88</v>
      </c>
      <c r="M50" s="244"/>
      <c r="N50" s="32" t="s">
        <v>101</v>
      </c>
      <c r="O50" s="29">
        <v>7.173</v>
      </c>
      <c r="P50" s="98">
        <f t="shared" si="5"/>
        <v>0.48099999999999987</v>
      </c>
      <c r="Q50" s="98">
        <f t="shared" si="6"/>
        <v>0.2240000000000002</v>
      </c>
      <c r="R50" s="61">
        <v>2</v>
      </c>
      <c r="S50" s="14"/>
      <c r="T50" s="14"/>
      <c r="U50" s="14"/>
      <c r="V50" s="14"/>
    </row>
    <row r="51" spans="1:22" s="2" customFormat="1" ht="18" customHeight="1">
      <c r="A51" s="5"/>
      <c r="B51" s="272"/>
      <c r="C51" s="26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4"/>
    </row>
    <row r="52" spans="1:22" s="2" customFormat="1" ht="18" customHeight="1">
      <c r="A52" s="14"/>
      <c r="B52" s="272"/>
      <c r="C52" s="269"/>
      <c r="D52" s="257" t="s">
        <v>21</v>
      </c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74"/>
      <c r="V52" s="14"/>
    </row>
    <row r="53" spans="1:22" s="2" customFormat="1" ht="18" customHeight="1">
      <c r="A53" s="14"/>
      <c r="B53" s="272"/>
      <c r="C53" s="269"/>
      <c r="D53" s="231" t="s">
        <v>1</v>
      </c>
      <c r="E53" s="256" t="s">
        <v>14</v>
      </c>
      <c r="F53" s="263" t="s">
        <v>4</v>
      </c>
      <c r="G53" s="281" t="s">
        <v>18</v>
      </c>
      <c r="H53" s="260" t="s">
        <v>15</v>
      </c>
      <c r="I53" s="261"/>
      <c r="J53" s="261"/>
      <c r="K53" s="261"/>
      <c r="L53" s="261"/>
      <c r="M53" s="261"/>
      <c r="N53" s="262"/>
      <c r="O53" s="260" t="s">
        <v>16</v>
      </c>
      <c r="P53" s="261"/>
      <c r="Q53" s="261"/>
      <c r="R53" s="261"/>
      <c r="S53" s="261"/>
      <c r="T53" s="261"/>
      <c r="U53" s="262"/>
      <c r="V53" s="14"/>
    </row>
    <row r="54" spans="1:22" s="2" customFormat="1" ht="18" customHeight="1">
      <c r="A54" s="14"/>
      <c r="B54" s="272"/>
      <c r="C54" s="269"/>
      <c r="D54" s="231"/>
      <c r="E54" s="256"/>
      <c r="F54" s="264"/>
      <c r="G54" s="281"/>
      <c r="H54" s="90" t="s">
        <v>66</v>
      </c>
      <c r="I54" s="31" t="s">
        <v>17</v>
      </c>
      <c r="J54" s="22">
        <v>1</v>
      </c>
      <c r="K54" s="19">
        <v>2</v>
      </c>
      <c r="L54" s="20">
        <v>3</v>
      </c>
      <c r="M54" s="21">
        <v>4</v>
      </c>
      <c r="N54" s="26">
        <v>5</v>
      </c>
      <c r="O54" s="90" t="s">
        <v>66</v>
      </c>
      <c r="P54" s="31" t="s">
        <v>17</v>
      </c>
      <c r="Q54" s="22">
        <v>1</v>
      </c>
      <c r="R54" s="19">
        <v>2</v>
      </c>
      <c r="S54" s="20">
        <v>3</v>
      </c>
      <c r="T54" s="21">
        <v>4</v>
      </c>
      <c r="U54" s="26">
        <v>5</v>
      </c>
      <c r="V54" s="14"/>
    </row>
    <row r="55" spans="1:22" s="2" customFormat="1" ht="18" customHeight="1">
      <c r="A55" s="14"/>
      <c r="B55" s="272"/>
      <c r="C55" s="269"/>
      <c r="D55" s="59">
        <v>1</v>
      </c>
      <c r="E55" s="1" t="s">
        <v>86</v>
      </c>
      <c r="F55" s="33">
        <v>20</v>
      </c>
      <c r="G55" s="113">
        <f>I55+P55</f>
        <v>513.80999999999995</v>
      </c>
      <c r="H55" s="101" t="s">
        <v>72</v>
      </c>
      <c r="I55" s="84">
        <f t="shared" ref="I55:I64" si="7">SUM(J55:N55)</f>
        <v>256</v>
      </c>
      <c r="J55" s="110">
        <v>51</v>
      </c>
      <c r="K55" s="107">
        <v>53</v>
      </c>
      <c r="L55" s="107">
        <v>53</v>
      </c>
      <c r="M55" s="110">
        <v>51</v>
      </c>
      <c r="N55" s="39">
        <v>48</v>
      </c>
      <c r="O55" s="101" t="s">
        <v>130</v>
      </c>
      <c r="P55" s="85">
        <f t="shared" ref="P55:P64" si="8">SUM(Q55:U55)</f>
        <v>257.81</v>
      </c>
      <c r="Q55" s="114">
        <v>50</v>
      </c>
      <c r="R55" s="107">
        <v>52.81</v>
      </c>
      <c r="S55" s="107">
        <v>53</v>
      </c>
      <c r="T55" s="109">
        <v>52</v>
      </c>
      <c r="U55" s="114">
        <v>50</v>
      </c>
      <c r="V55" s="14"/>
    </row>
    <row r="56" spans="1:22" s="2" customFormat="1" ht="18" customHeight="1">
      <c r="A56" s="14"/>
      <c r="B56" s="272"/>
      <c r="C56" s="269"/>
      <c r="D56" s="59">
        <v>2</v>
      </c>
      <c r="E56" s="1" t="s">
        <v>96</v>
      </c>
      <c r="F56" s="33">
        <v>18</v>
      </c>
      <c r="G56" s="113">
        <f>I56+P56</f>
        <v>506.54</v>
      </c>
      <c r="H56" s="101" t="s">
        <v>68</v>
      </c>
      <c r="I56" s="25">
        <f t="shared" si="7"/>
        <v>248.06</v>
      </c>
      <c r="J56" s="110">
        <v>51</v>
      </c>
      <c r="K56" s="39">
        <v>49</v>
      </c>
      <c r="L56" s="39">
        <v>49</v>
      </c>
      <c r="M56" s="111">
        <v>50.06</v>
      </c>
      <c r="N56" s="39">
        <v>49</v>
      </c>
      <c r="O56" s="101" t="s">
        <v>69</v>
      </c>
      <c r="P56" s="84">
        <f t="shared" si="8"/>
        <v>258.48</v>
      </c>
      <c r="Q56" s="107">
        <v>53</v>
      </c>
      <c r="R56" s="114">
        <v>50</v>
      </c>
      <c r="S56" s="107">
        <v>53</v>
      </c>
      <c r="T56" s="109">
        <v>52.48</v>
      </c>
      <c r="U56" s="114">
        <v>50</v>
      </c>
      <c r="V56" s="14"/>
    </row>
    <row r="57" spans="1:22" s="2" customFormat="1" ht="18" customHeight="1">
      <c r="A57" s="14"/>
      <c r="B57" s="272"/>
      <c r="C57" s="269"/>
      <c r="D57" s="59">
        <v>3</v>
      </c>
      <c r="E57" s="53" t="s">
        <v>111</v>
      </c>
      <c r="F57" s="33">
        <v>16</v>
      </c>
      <c r="G57" s="113">
        <f>I57+P57</f>
        <v>500.59000000000003</v>
      </c>
      <c r="H57" s="101" t="s">
        <v>71</v>
      </c>
      <c r="I57" s="25">
        <f t="shared" si="7"/>
        <v>244.78</v>
      </c>
      <c r="J57" s="111">
        <v>50</v>
      </c>
      <c r="K57" s="111">
        <v>50</v>
      </c>
      <c r="L57" s="39">
        <v>49</v>
      </c>
      <c r="M57" s="39">
        <v>49</v>
      </c>
      <c r="N57" s="39">
        <v>46.78</v>
      </c>
      <c r="O57" s="101" t="s">
        <v>76</v>
      </c>
      <c r="P57" s="86">
        <f t="shared" si="8"/>
        <v>255.81</v>
      </c>
      <c r="Q57" s="110">
        <v>51</v>
      </c>
      <c r="R57" s="107">
        <v>53</v>
      </c>
      <c r="S57" s="109">
        <v>52</v>
      </c>
      <c r="T57" s="114">
        <v>50</v>
      </c>
      <c r="U57" s="114">
        <v>49.81</v>
      </c>
      <c r="V57" s="14"/>
    </row>
    <row r="58" spans="1:22" s="2" customFormat="1" ht="18" customHeight="1">
      <c r="A58" s="14"/>
      <c r="B58" s="272"/>
      <c r="C58" s="269"/>
      <c r="D58" s="77">
        <v>4</v>
      </c>
      <c r="E58" s="1" t="s">
        <v>117</v>
      </c>
      <c r="F58" s="33">
        <v>15</v>
      </c>
      <c r="G58" s="67">
        <f>I58+P58</f>
        <v>498.85</v>
      </c>
      <c r="H58" s="101" t="s">
        <v>76</v>
      </c>
      <c r="I58" s="104">
        <f t="shared" si="7"/>
        <v>249.2</v>
      </c>
      <c r="J58" s="39">
        <v>49.2</v>
      </c>
      <c r="K58" s="109">
        <v>52</v>
      </c>
      <c r="L58" s="110">
        <v>51</v>
      </c>
      <c r="M58" s="39">
        <v>49</v>
      </c>
      <c r="N58" s="39">
        <v>48</v>
      </c>
      <c r="O58" s="101" t="s">
        <v>72</v>
      </c>
      <c r="P58" s="25">
        <f t="shared" si="8"/>
        <v>249.65</v>
      </c>
      <c r="Q58" s="114">
        <v>49.65</v>
      </c>
      <c r="R58" s="110">
        <v>51</v>
      </c>
      <c r="S58" s="39">
        <v>49</v>
      </c>
      <c r="T58" s="110">
        <v>51</v>
      </c>
      <c r="U58" s="39">
        <v>49</v>
      </c>
      <c r="V58" s="14"/>
    </row>
    <row r="59" spans="1:22" s="2" customFormat="1" ht="18" customHeight="1">
      <c r="A59" s="14"/>
      <c r="B59" s="272"/>
      <c r="C59" s="269"/>
      <c r="D59" s="91">
        <v>5</v>
      </c>
      <c r="E59" s="1" t="s">
        <v>97</v>
      </c>
      <c r="F59" s="33">
        <v>14</v>
      </c>
      <c r="G59" s="67">
        <f>I59+P59-12</f>
        <v>490.12</v>
      </c>
      <c r="H59" s="101" t="s">
        <v>69</v>
      </c>
      <c r="I59" s="85">
        <f t="shared" si="7"/>
        <v>254.26</v>
      </c>
      <c r="J59" s="110">
        <v>51</v>
      </c>
      <c r="K59" s="109">
        <v>52</v>
      </c>
      <c r="L59" s="107">
        <v>53</v>
      </c>
      <c r="M59" s="111">
        <v>50</v>
      </c>
      <c r="N59" s="39">
        <v>48.26</v>
      </c>
      <c r="O59" s="101" t="s">
        <v>73</v>
      </c>
      <c r="P59" s="25">
        <f t="shared" si="8"/>
        <v>247.86</v>
      </c>
      <c r="Q59" s="114">
        <v>50</v>
      </c>
      <c r="R59" s="110">
        <v>51</v>
      </c>
      <c r="S59" s="110">
        <v>51</v>
      </c>
      <c r="T59" s="39">
        <v>49</v>
      </c>
      <c r="U59" s="39">
        <v>46.86</v>
      </c>
      <c r="V59" s="14"/>
    </row>
    <row r="60" spans="1:22" s="2" customFormat="1" ht="18" customHeight="1">
      <c r="A60" s="14"/>
      <c r="B60" s="272"/>
      <c r="C60" s="269"/>
      <c r="D60" s="91">
        <v>6</v>
      </c>
      <c r="E60" s="1" t="s">
        <v>114</v>
      </c>
      <c r="F60" s="33">
        <v>13</v>
      </c>
      <c r="G60" s="67">
        <f>I60+P60</f>
        <v>488.84000000000003</v>
      </c>
      <c r="H60" s="101" t="s">
        <v>73</v>
      </c>
      <c r="I60" s="25">
        <f t="shared" si="7"/>
        <v>247.31</v>
      </c>
      <c r="J60" s="111">
        <v>50.31</v>
      </c>
      <c r="K60" s="39">
        <v>49</v>
      </c>
      <c r="L60" s="110">
        <v>51</v>
      </c>
      <c r="M60" s="111">
        <v>50</v>
      </c>
      <c r="N60" s="39">
        <v>47</v>
      </c>
      <c r="O60" s="101" t="s">
        <v>133</v>
      </c>
      <c r="P60" s="25">
        <f t="shared" si="8"/>
        <v>241.53</v>
      </c>
      <c r="Q60" s="39">
        <v>48.53</v>
      </c>
      <c r="R60" s="114">
        <v>50</v>
      </c>
      <c r="S60" s="114">
        <v>50</v>
      </c>
      <c r="T60" s="39">
        <v>49</v>
      </c>
      <c r="U60" s="39">
        <v>44</v>
      </c>
      <c r="V60" s="14"/>
    </row>
    <row r="61" spans="1:22" s="2" customFormat="1" ht="18" customHeight="1">
      <c r="A61" s="14"/>
      <c r="B61" s="272"/>
      <c r="C61" s="269"/>
      <c r="D61" s="91">
        <v>7</v>
      </c>
      <c r="E61" s="1" t="s">
        <v>116</v>
      </c>
      <c r="F61" s="33">
        <v>12</v>
      </c>
      <c r="G61" s="67">
        <f>I61+P61</f>
        <v>488.73</v>
      </c>
      <c r="H61" s="101" t="s">
        <v>133</v>
      </c>
      <c r="I61" s="25">
        <f t="shared" si="7"/>
        <v>242.95</v>
      </c>
      <c r="J61" s="39">
        <v>49</v>
      </c>
      <c r="K61" s="111">
        <v>50</v>
      </c>
      <c r="L61" s="39">
        <v>48.95</v>
      </c>
      <c r="M61" s="39">
        <v>49</v>
      </c>
      <c r="N61" s="39">
        <v>46</v>
      </c>
      <c r="O61" s="101" t="s">
        <v>71</v>
      </c>
      <c r="P61" s="25">
        <f t="shared" si="8"/>
        <v>245.78</v>
      </c>
      <c r="Q61" s="114">
        <v>50</v>
      </c>
      <c r="R61" s="39">
        <v>49</v>
      </c>
      <c r="S61" s="110">
        <v>50.78</v>
      </c>
      <c r="T61" s="39">
        <v>49</v>
      </c>
      <c r="U61" s="39">
        <v>47</v>
      </c>
      <c r="V61" s="14"/>
    </row>
    <row r="62" spans="1:22" s="2" customFormat="1" ht="18" customHeight="1">
      <c r="A62" s="14"/>
      <c r="B62" s="272"/>
      <c r="C62" s="269"/>
      <c r="D62" s="91">
        <v>8</v>
      </c>
      <c r="E62" s="1" t="s">
        <v>129</v>
      </c>
      <c r="F62" s="33">
        <v>11</v>
      </c>
      <c r="G62" s="67">
        <f>I62+P62</f>
        <v>482.74</v>
      </c>
      <c r="H62" s="101" t="s">
        <v>131</v>
      </c>
      <c r="I62" s="25">
        <f t="shared" si="7"/>
        <v>244.13</v>
      </c>
      <c r="J62" s="39">
        <v>48</v>
      </c>
      <c r="K62" s="39">
        <v>49</v>
      </c>
      <c r="L62" s="110">
        <v>51.13</v>
      </c>
      <c r="M62" s="39">
        <v>49</v>
      </c>
      <c r="N62" s="39">
        <v>47</v>
      </c>
      <c r="O62" s="101" t="s">
        <v>75</v>
      </c>
      <c r="P62" s="25">
        <f t="shared" si="8"/>
        <v>238.61</v>
      </c>
      <c r="Q62" s="39">
        <v>47</v>
      </c>
      <c r="R62" s="114">
        <v>50</v>
      </c>
      <c r="S62" s="39">
        <v>48.61</v>
      </c>
      <c r="T62" s="39">
        <v>48</v>
      </c>
      <c r="U62" s="39">
        <v>45</v>
      </c>
      <c r="V62" s="14"/>
    </row>
    <row r="63" spans="1:22" s="2" customFormat="1" ht="18" customHeight="1">
      <c r="A63" s="14"/>
      <c r="B63" s="272"/>
      <c r="C63" s="269"/>
      <c r="D63" s="91">
        <v>9</v>
      </c>
      <c r="E63" s="53" t="s">
        <v>121</v>
      </c>
      <c r="F63" s="33">
        <v>10</v>
      </c>
      <c r="G63" s="67">
        <f>I63+P63</f>
        <v>479.27</v>
      </c>
      <c r="H63" s="101" t="s">
        <v>75</v>
      </c>
      <c r="I63" s="25">
        <f t="shared" si="7"/>
        <v>235.76</v>
      </c>
      <c r="J63" s="39">
        <v>45</v>
      </c>
      <c r="K63" s="39">
        <v>48.76</v>
      </c>
      <c r="L63" s="39">
        <v>48</v>
      </c>
      <c r="M63" s="39">
        <v>47</v>
      </c>
      <c r="N63" s="39">
        <v>47</v>
      </c>
      <c r="O63" s="101" t="s">
        <v>78</v>
      </c>
      <c r="P63" s="25">
        <f t="shared" si="8"/>
        <v>243.51</v>
      </c>
      <c r="Q63" s="39">
        <v>48</v>
      </c>
      <c r="R63" s="114">
        <v>49.51</v>
      </c>
      <c r="S63" s="39">
        <v>49</v>
      </c>
      <c r="T63" s="39">
        <v>49</v>
      </c>
      <c r="U63" s="39">
        <v>48</v>
      </c>
      <c r="V63" s="14"/>
    </row>
    <row r="64" spans="1:22" s="2" customFormat="1" ht="18" customHeight="1">
      <c r="A64" s="14"/>
      <c r="B64" s="272"/>
      <c r="C64" s="269"/>
      <c r="D64" s="91">
        <v>10</v>
      </c>
      <c r="E64" s="1" t="s">
        <v>122</v>
      </c>
      <c r="F64" s="33">
        <v>9</v>
      </c>
      <c r="G64" s="67">
        <f>I64+P64</f>
        <v>468.63</v>
      </c>
      <c r="H64" s="101" t="s">
        <v>78</v>
      </c>
      <c r="I64" s="25">
        <f t="shared" si="7"/>
        <v>228.82</v>
      </c>
      <c r="J64" s="39">
        <v>47</v>
      </c>
      <c r="K64" s="39">
        <v>45</v>
      </c>
      <c r="L64" s="39">
        <v>46</v>
      </c>
      <c r="M64" s="39">
        <v>47.82</v>
      </c>
      <c r="N64" s="39">
        <v>43</v>
      </c>
      <c r="O64" s="101" t="s">
        <v>131</v>
      </c>
      <c r="P64" s="25">
        <f t="shared" si="8"/>
        <v>239.81</v>
      </c>
      <c r="Q64" s="39">
        <v>48</v>
      </c>
      <c r="R64" s="39">
        <v>47</v>
      </c>
      <c r="S64" s="110">
        <v>51</v>
      </c>
      <c r="T64" s="114">
        <v>49.81</v>
      </c>
      <c r="U64" s="39">
        <v>44</v>
      </c>
      <c r="V64" s="14"/>
    </row>
    <row r="65" spans="1:22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</sheetData>
  <sortState ref="E24:U34">
    <sortCondition descending="1" ref="G24:G34"/>
  </sortState>
  <mergeCells count="137">
    <mergeCell ref="D6:Q6"/>
    <mergeCell ref="D7:D8"/>
    <mergeCell ref="E7:E8"/>
    <mergeCell ref="L44:M44"/>
    <mergeCell ref="F45:G45"/>
    <mergeCell ref="H45:I45"/>
    <mergeCell ref="B6:B64"/>
    <mergeCell ref="P39:Q39"/>
    <mergeCell ref="P7:Q7"/>
    <mergeCell ref="D52:U52"/>
    <mergeCell ref="J7:K8"/>
    <mergeCell ref="L7:M8"/>
    <mergeCell ref="C38:C64"/>
    <mergeCell ref="N39:N40"/>
    <mergeCell ref="O39:O40"/>
    <mergeCell ref="G22:G23"/>
    <mergeCell ref="D53:D54"/>
    <mergeCell ref="E53:E54"/>
    <mergeCell ref="F53:F54"/>
    <mergeCell ref="G53:G54"/>
    <mergeCell ref="E39:E40"/>
    <mergeCell ref="D39:D40"/>
    <mergeCell ref="R39:R40"/>
    <mergeCell ref="N7:N8"/>
    <mergeCell ref="O7:O8"/>
    <mergeCell ref="R7:R8"/>
    <mergeCell ref="C6:C34"/>
    <mergeCell ref="H19:I19"/>
    <mergeCell ref="J19:K19"/>
    <mergeCell ref="L19:M19"/>
    <mergeCell ref="H53:N53"/>
    <mergeCell ref="O53:U53"/>
    <mergeCell ref="F42:G42"/>
    <mergeCell ref="H42:I42"/>
    <mergeCell ref="J42:K42"/>
    <mergeCell ref="L42:M42"/>
    <mergeCell ref="F43:G43"/>
    <mergeCell ref="H43:I43"/>
    <mergeCell ref="J43:K43"/>
    <mergeCell ref="L43:M43"/>
    <mergeCell ref="F44:G44"/>
    <mergeCell ref="H44:I44"/>
    <mergeCell ref="J44:K44"/>
    <mergeCell ref="F46:G46"/>
    <mergeCell ref="H46:I46"/>
    <mergeCell ref="J46:K46"/>
    <mergeCell ref="L46:M46"/>
    <mergeCell ref="F47:G47"/>
    <mergeCell ref="F41:G41"/>
    <mergeCell ref="H41:I41"/>
    <mergeCell ref="J41:K41"/>
    <mergeCell ref="L41:M41"/>
    <mergeCell ref="H17:I17"/>
    <mergeCell ref="J17:K17"/>
    <mergeCell ref="L17:M17"/>
    <mergeCell ref="H18:I18"/>
    <mergeCell ref="J18:K18"/>
    <mergeCell ref="L18:M18"/>
    <mergeCell ref="H39:I40"/>
    <mergeCell ref="D38:P38"/>
    <mergeCell ref="D22:D23"/>
    <mergeCell ref="O22:U22"/>
    <mergeCell ref="H22:N22"/>
    <mergeCell ref="D21:U21"/>
    <mergeCell ref="E22:E23"/>
    <mergeCell ref="F22:F23"/>
    <mergeCell ref="J39:K40"/>
    <mergeCell ref="L39:M40"/>
    <mergeCell ref="F17:G17"/>
    <mergeCell ref="F18:G18"/>
    <mergeCell ref="F19:G19"/>
    <mergeCell ref="F39:G40"/>
    <mergeCell ref="F11:G11"/>
    <mergeCell ref="F12:G12"/>
    <mergeCell ref="F13:G13"/>
    <mergeCell ref="F14:G14"/>
    <mergeCell ref="F15:G15"/>
    <mergeCell ref="F16:G16"/>
    <mergeCell ref="H16:I16"/>
    <mergeCell ref="J16:K16"/>
    <mergeCell ref="L16:M16"/>
    <mergeCell ref="H9:I9"/>
    <mergeCell ref="J9:K9"/>
    <mergeCell ref="L9:M9"/>
    <mergeCell ref="H10:I10"/>
    <mergeCell ref="J10:K10"/>
    <mergeCell ref="L10:M10"/>
    <mergeCell ref="H15:I15"/>
    <mergeCell ref="J15:K15"/>
    <mergeCell ref="L15:M15"/>
    <mergeCell ref="H13:I13"/>
    <mergeCell ref="J13:K13"/>
    <mergeCell ref="L13:M13"/>
    <mergeCell ref="H14:I14"/>
    <mergeCell ref="J14:K14"/>
    <mergeCell ref="L14:M14"/>
    <mergeCell ref="E2:S2"/>
    <mergeCell ref="B2:D2"/>
    <mergeCell ref="F7:G8"/>
    <mergeCell ref="H7:I8"/>
    <mergeCell ref="Z20:AA20"/>
    <mergeCell ref="Z21:AA21"/>
    <mergeCell ref="Z22:AA22"/>
    <mergeCell ref="Z12:AA12"/>
    <mergeCell ref="Z13:AA13"/>
    <mergeCell ref="Z14:AA14"/>
    <mergeCell ref="Z15:AA15"/>
    <mergeCell ref="Z16:AA16"/>
    <mergeCell ref="Z17:AA17"/>
    <mergeCell ref="Z18:AA18"/>
    <mergeCell ref="Z19:AA19"/>
    <mergeCell ref="H11:I11"/>
    <mergeCell ref="J11:K11"/>
    <mergeCell ref="L11:M11"/>
    <mergeCell ref="H12:I12"/>
    <mergeCell ref="J12:K12"/>
    <mergeCell ref="L12:M12"/>
    <mergeCell ref="T2:U2"/>
    <mergeCell ref="F9:G9"/>
    <mergeCell ref="F10:G10"/>
    <mergeCell ref="J45:K45"/>
    <mergeCell ref="L45:M45"/>
    <mergeCell ref="F50:G50"/>
    <mergeCell ref="H50:I50"/>
    <mergeCell ref="J50:K50"/>
    <mergeCell ref="L50:M50"/>
    <mergeCell ref="F48:G48"/>
    <mergeCell ref="H48:I48"/>
    <mergeCell ref="J48:K48"/>
    <mergeCell ref="L48:M48"/>
    <mergeCell ref="F49:G49"/>
    <mergeCell ref="H49:I49"/>
    <mergeCell ref="J49:K49"/>
    <mergeCell ref="L49:M49"/>
    <mergeCell ref="H47:I47"/>
    <mergeCell ref="J47:K47"/>
    <mergeCell ref="L47:M47"/>
  </mergeCells>
  <pageMargins left="0.7" right="0.7" top="0.78740157499999996" bottom="0.78740157499999996" header="0.3" footer="0.3"/>
  <pageSetup paperSize="9" orientation="portrait" r:id="rId1"/>
  <ignoredErrors>
    <ignoredError sqref="P65" formulaRange="1"/>
    <ignoredError sqref="G5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71"/>
  <sheetViews>
    <sheetView topLeftCell="A40" zoomScale="90" zoomScaleNormal="90" workbookViewId="0">
      <selection activeCell="M43" sqref="M43:P43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11" width="10.7109375" style="4" customWidth="1"/>
    <col min="12" max="16" width="10.7109375" style="9" customWidth="1"/>
    <col min="17" max="22" width="9.7109375" style="2" customWidth="1"/>
    <col min="23" max="23" width="4.5703125" style="2" customWidth="1"/>
  </cols>
  <sheetData>
    <row r="1" spans="1:27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</row>
    <row r="2" spans="1:27" ht="43.5" customHeight="1">
      <c r="A2" s="14"/>
      <c r="B2" s="245"/>
      <c r="C2" s="245"/>
      <c r="D2" s="245"/>
      <c r="E2" s="241" t="s">
        <v>146</v>
      </c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39" t="s">
        <v>113</v>
      </c>
      <c r="U2" s="239"/>
      <c r="V2" s="16"/>
    </row>
    <row r="3" spans="1:27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8"/>
      <c r="Q3" s="5"/>
      <c r="R3" s="16"/>
      <c r="S3" s="16"/>
      <c r="T3" s="16"/>
      <c r="U3" s="16"/>
      <c r="V3" s="16"/>
    </row>
    <row r="4" spans="1:27" s="2" customFormat="1" ht="12.75">
      <c r="A4" s="40"/>
      <c r="B4" s="30"/>
      <c r="C4" s="40"/>
      <c r="D4" s="30"/>
      <c r="E4" s="40"/>
      <c r="F4" s="30"/>
      <c r="G4" s="40"/>
      <c r="H4" s="40"/>
      <c r="I4" s="30"/>
      <c r="J4" s="40"/>
      <c r="K4" s="30"/>
      <c r="L4" s="40"/>
      <c r="M4" s="30"/>
      <c r="N4" s="40"/>
      <c r="O4" s="40"/>
      <c r="P4" s="30"/>
      <c r="Q4" s="40"/>
      <c r="R4" s="30"/>
      <c r="S4" s="40"/>
      <c r="T4" s="30"/>
      <c r="U4" s="40"/>
      <c r="V4" s="40"/>
    </row>
    <row r="5" spans="1:27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7" s="2" customFormat="1" ht="18" customHeight="1">
      <c r="A6" s="14"/>
      <c r="B6" s="272">
        <v>40486</v>
      </c>
      <c r="C6" s="269" t="s">
        <v>25</v>
      </c>
      <c r="D6" s="257" t="s">
        <v>140</v>
      </c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16"/>
      <c r="S6" s="16"/>
      <c r="T6" s="16"/>
      <c r="U6" s="16"/>
      <c r="V6" s="5"/>
    </row>
    <row r="7" spans="1:27" s="2" customFormat="1" ht="18" customHeight="1">
      <c r="A7" s="14"/>
      <c r="B7" s="272"/>
      <c r="C7" s="269"/>
      <c r="D7" s="259" t="s">
        <v>1</v>
      </c>
      <c r="E7" s="270" t="s">
        <v>14</v>
      </c>
      <c r="F7" s="212" t="s">
        <v>144</v>
      </c>
      <c r="G7" s="256"/>
      <c r="H7" s="266" t="s">
        <v>3</v>
      </c>
      <c r="I7" s="273" t="s">
        <v>83</v>
      </c>
      <c r="J7" s="273"/>
      <c r="K7" s="246" t="s">
        <v>145</v>
      </c>
      <c r="L7" s="247"/>
      <c r="M7" s="275" t="s">
        <v>0</v>
      </c>
      <c r="N7" s="276"/>
      <c r="O7" s="246" t="s">
        <v>11</v>
      </c>
      <c r="P7" s="247"/>
      <c r="Q7" s="282" t="s">
        <v>27</v>
      </c>
      <c r="R7" s="268" t="s">
        <v>65</v>
      </c>
      <c r="S7" s="16"/>
      <c r="T7" s="32" t="s">
        <v>101</v>
      </c>
      <c r="U7" s="16"/>
      <c r="V7" s="5"/>
    </row>
    <row r="8" spans="1:27" s="2" customFormat="1" ht="18" customHeight="1">
      <c r="A8" s="14"/>
      <c r="B8" s="272"/>
      <c r="C8" s="269"/>
      <c r="D8" s="259"/>
      <c r="E8" s="271"/>
      <c r="F8" s="256"/>
      <c r="G8" s="256"/>
      <c r="H8" s="267"/>
      <c r="I8" s="123" t="s">
        <v>81</v>
      </c>
      <c r="J8" s="123" t="s">
        <v>82</v>
      </c>
      <c r="K8" s="248"/>
      <c r="L8" s="249"/>
      <c r="M8" s="277"/>
      <c r="N8" s="278"/>
      <c r="O8" s="248"/>
      <c r="P8" s="249"/>
      <c r="Q8" s="283"/>
      <c r="R8" s="268"/>
      <c r="S8" s="16"/>
      <c r="T8" s="32" t="s">
        <v>100</v>
      </c>
      <c r="U8" s="16"/>
      <c r="V8" s="5"/>
      <c r="X8" s="90" t="s">
        <v>77</v>
      </c>
    </row>
    <row r="9" spans="1:27" s="2" customFormat="1" ht="18" customHeight="1">
      <c r="A9" s="14"/>
      <c r="B9" s="272"/>
      <c r="C9" s="269"/>
      <c r="D9" s="120">
        <v>1</v>
      </c>
      <c r="E9" s="1" t="s">
        <v>97</v>
      </c>
      <c r="F9" s="243" t="s">
        <v>61</v>
      </c>
      <c r="G9" s="244"/>
      <c r="H9" s="79">
        <v>6.6379999999999999</v>
      </c>
      <c r="I9" s="89"/>
      <c r="J9" s="89"/>
      <c r="K9" s="243" t="s">
        <v>94</v>
      </c>
      <c r="L9" s="244"/>
      <c r="M9" s="243" t="s">
        <v>120</v>
      </c>
      <c r="N9" s="244"/>
      <c r="O9" s="243" t="s">
        <v>98</v>
      </c>
      <c r="P9" s="244"/>
      <c r="Q9" s="32" t="s">
        <v>99</v>
      </c>
      <c r="R9" s="62">
        <v>3</v>
      </c>
      <c r="S9" s="16"/>
      <c r="T9" s="82" t="s">
        <v>102</v>
      </c>
      <c r="U9" s="16"/>
      <c r="V9" s="5"/>
      <c r="X9" s="90" t="s">
        <v>67</v>
      </c>
    </row>
    <row r="10" spans="1:27" s="2" customFormat="1" ht="18" customHeight="1">
      <c r="A10" s="14"/>
      <c r="B10" s="272"/>
      <c r="C10" s="269"/>
      <c r="D10" s="120">
        <v>2</v>
      </c>
      <c r="E10" s="1" t="s">
        <v>139</v>
      </c>
      <c r="F10" s="243" t="s">
        <v>94</v>
      </c>
      <c r="G10" s="244"/>
      <c r="H10" s="79">
        <v>6.6479999999999997</v>
      </c>
      <c r="I10" s="112">
        <f t="shared" ref="I10:I20" si="0">H10-$H$9</f>
        <v>9.9999999999997868E-3</v>
      </c>
      <c r="J10" s="102"/>
      <c r="K10" s="243" t="s">
        <v>36</v>
      </c>
      <c r="L10" s="244"/>
      <c r="M10" s="243" t="s">
        <v>89</v>
      </c>
      <c r="N10" s="244"/>
      <c r="O10" s="243" t="s">
        <v>98</v>
      </c>
      <c r="P10" s="244"/>
      <c r="Q10" s="32" t="s">
        <v>99</v>
      </c>
      <c r="R10" s="60">
        <v>1</v>
      </c>
      <c r="S10" s="16"/>
      <c r="T10" s="32" t="s">
        <v>99</v>
      </c>
      <c r="U10" s="16"/>
      <c r="V10" s="5"/>
      <c r="X10" s="90" t="s">
        <v>69</v>
      </c>
    </row>
    <row r="11" spans="1:27" s="2" customFormat="1" ht="18" customHeight="1">
      <c r="A11" s="14"/>
      <c r="B11" s="272"/>
      <c r="C11" s="269"/>
      <c r="D11" s="120">
        <v>3</v>
      </c>
      <c r="E11" s="53" t="s">
        <v>117</v>
      </c>
      <c r="F11" s="243" t="s">
        <v>36</v>
      </c>
      <c r="G11" s="244"/>
      <c r="H11" s="79">
        <v>6.7309999999999999</v>
      </c>
      <c r="I11" s="112">
        <f t="shared" si="0"/>
        <v>9.2999999999999972E-2</v>
      </c>
      <c r="J11" s="112">
        <f>H11-H10</f>
        <v>8.3000000000000185E-2</v>
      </c>
      <c r="K11" s="243" t="s">
        <v>85</v>
      </c>
      <c r="L11" s="244"/>
      <c r="M11" s="243" t="s">
        <v>58</v>
      </c>
      <c r="N11" s="244"/>
      <c r="O11" s="243" t="s">
        <v>124</v>
      </c>
      <c r="P11" s="244"/>
      <c r="Q11" s="32" t="s">
        <v>99</v>
      </c>
      <c r="R11" s="64">
        <v>5</v>
      </c>
      <c r="S11" s="16"/>
      <c r="T11" s="16"/>
      <c r="U11" s="16"/>
      <c r="V11" s="5"/>
      <c r="X11" s="90" t="s">
        <v>72</v>
      </c>
    </row>
    <row r="12" spans="1:27" s="2" customFormat="1" ht="18" customHeight="1">
      <c r="A12" s="14"/>
      <c r="B12" s="272"/>
      <c r="C12" s="269"/>
      <c r="D12" s="120">
        <v>4</v>
      </c>
      <c r="E12" s="1" t="s">
        <v>96</v>
      </c>
      <c r="F12" s="243" t="s">
        <v>35</v>
      </c>
      <c r="G12" s="244"/>
      <c r="H12" s="79">
        <v>6.7539999999999996</v>
      </c>
      <c r="I12" s="98">
        <f t="shared" si="0"/>
        <v>0.11599999999999966</v>
      </c>
      <c r="J12" s="112">
        <f t="shared" ref="J12:J18" si="1">H12-H11</f>
        <v>2.2999999999999687E-2</v>
      </c>
      <c r="K12" s="243" t="s">
        <v>61</v>
      </c>
      <c r="L12" s="244"/>
      <c r="M12" s="243" t="s">
        <v>120</v>
      </c>
      <c r="N12" s="244"/>
      <c r="O12" s="243" t="s">
        <v>87</v>
      </c>
      <c r="P12" s="244"/>
      <c r="Q12" s="32" t="s">
        <v>99</v>
      </c>
      <c r="R12" s="61">
        <v>2</v>
      </c>
      <c r="S12" s="16"/>
      <c r="T12" s="60">
        <v>1</v>
      </c>
      <c r="U12" s="16"/>
      <c r="V12" s="5"/>
      <c r="X12" s="90" t="s">
        <v>68</v>
      </c>
      <c r="Z12" s="254" t="s">
        <v>61</v>
      </c>
      <c r="AA12" s="255"/>
    </row>
    <row r="13" spans="1:27" s="2" customFormat="1" ht="18" customHeight="1">
      <c r="A13" s="14"/>
      <c r="B13" s="272"/>
      <c r="C13" s="269"/>
      <c r="D13" s="120">
        <v>5</v>
      </c>
      <c r="E13" s="106" t="s">
        <v>127</v>
      </c>
      <c r="F13" s="243" t="s">
        <v>109</v>
      </c>
      <c r="G13" s="244"/>
      <c r="H13" s="79">
        <v>6.77</v>
      </c>
      <c r="I13" s="98">
        <f t="shared" si="0"/>
        <v>0.13199999999999967</v>
      </c>
      <c r="J13" s="112">
        <f t="shared" si="1"/>
        <v>1.6000000000000014E-2</v>
      </c>
      <c r="K13" s="243" t="s">
        <v>119</v>
      </c>
      <c r="L13" s="244"/>
      <c r="M13" s="243" t="s">
        <v>89</v>
      </c>
      <c r="N13" s="244"/>
      <c r="O13" s="243" t="s">
        <v>98</v>
      </c>
      <c r="P13" s="244"/>
      <c r="Q13" s="32" t="s">
        <v>101</v>
      </c>
      <c r="R13" s="63">
        <v>4</v>
      </c>
      <c r="S13" s="16"/>
      <c r="T13" s="61">
        <v>2</v>
      </c>
      <c r="U13" s="16"/>
      <c r="V13" s="5"/>
      <c r="X13" s="90" t="s">
        <v>76</v>
      </c>
      <c r="Z13" s="254" t="s">
        <v>85</v>
      </c>
      <c r="AA13" s="255"/>
    </row>
    <row r="14" spans="1:27" s="2" customFormat="1" ht="18" customHeight="1">
      <c r="A14" s="14"/>
      <c r="B14" s="272"/>
      <c r="C14" s="269"/>
      <c r="D14" s="81">
        <v>6</v>
      </c>
      <c r="E14" s="1" t="s">
        <v>116</v>
      </c>
      <c r="F14" s="243" t="s">
        <v>2</v>
      </c>
      <c r="G14" s="244"/>
      <c r="H14" s="127">
        <v>6.7809999999999997</v>
      </c>
      <c r="I14" s="98">
        <f t="shared" si="0"/>
        <v>0.14299999999999979</v>
      </c>
      <c r="J14" s="112">
        <f t="shared" si="1"/>
        <v>1.1000000000000121E-2</v>
      </c>
      <c r="K14" s="243" t="s">
        <v>128</v>
      </c>
      <c r="L14" s="244"/>
      <c r="M14" s="243" t="s">
        <v>57</v>
      </c>
      <c r="N14" s="244"/>
      <c r="O14" s="243" t="s">
        <v>125</v>
      </c>
      <c r="P14" s="244"/>
      <c r="Q14" s="32" t="s">
        <v>101</v>
      </c>
      <c r="R14" s="65">
        <v>6</v>
      </c>
      <c r="S14" s="16"/>
      <c r="T14" s="62">
        <v>3</v>
      </c>
      <c r="U14" s="16"/>
      <c r="V14" s="5"/>
      <c r="X14" s="90" t="s">
        <v>71</v>
      </c>
      <c r="Z14" s="254" t="s">
        <v>34</v>
      </c>
      <c r="AA14" s="255"/>
    </row>
    <row r="15" spans="1:27" s="2" customFormat="1" ht="18" customHeight="1">
      <c r="A15" s="14"/>
      <c r="B15" s="272"/>
      <c r="C15" s="269"/>
      <c r="D15" s="120">
        <v>7</v>
      </c>
      <c r="E15" s="1" t="s">
        <v>111</v>
      </c>
      <c r="F15" s="243" t="s">
        <v>85</v>
      </c>
      <c r="G15" s="244"/>
      <c r="H15" s="79">
        <v>6.798</v>
      </c>
      <c r="I15" s="98">
        <f t="shared" si="0"/>
        <v>0.16000000000000014</v>
      </c>
      <c r="J15" s="112">
        <f t="shared" si="1"/>
        <v>1.7000000000000348E-2</v>
      </c>
      <c r="K15" s="243" t="s">
        <v>2</v>
      </c>
      <c r="L15" s="244"/>
      <c r="M15" s="243" t="s">
        <v>58</v>
      </c>
      <c r="N15" s="244"/>
      <c r="O15" s="243" t="s">
        <v>126</v>
      </c>
      <c r="P15" s="244"/>
      <c r="Q15" s="32" t="s">
        <v>100</v>
      </c>
      <c r="R15" s="62">
        <v>3</v>
      </c>
      <c r="S15" s="16"/>
      <c r="T15" s="63">
        <v>4</v>
      </c>
      <c r="U15" s="16"/>
      <c r="V15" s="5"/>
      <c r="X15" s="90" t="s">
        <v>90</v>
      </c>
      <c r="Z15" s="254" t="s">
        <v>35</v>
      </c>
      <c r="AA15" s="255"/>
    </row>
    <row r="16" spans="1:27" s="2" customFormat="1" ht="18" customHeight="1">
      <c r="A16" s="14"/>
      <c r="B16" s="272"/>
      <c r="C16" s="269"/>
      <c r="D16" s="120">
        <v>8</v>
      </c>
      <c r="E16" s="1" t="s">
        <v>138</v>
      </c>
      <c r="F16" s="243" t="s">
        <v>119</v>
      </c>
      <c r="G16" s="244"/>
      <c r="H16" s="80">
        <v>6.8170000000000002</v>
      </c>
      <c r="I16" s="98">
        <f t="shared" si="0"/>
        <v>0.17900000000000027</v>
      </c>
      <c r="J16" s="112">
        <f t="shared" si="1"/>
        <v>1.9000000000000128E-2</v>
      </c>
      <c r="K16" s="243" t="s">
        <v>135</v>
      </c>
      <c r="L16" s="244"/>
      <c r="M16" s="243" t="s">
        <v>147</v>
      </c>
      <c r="N16" s="244"/>
      <c r="O16" s="243" t="s">
        <v>98</v>
      </c>
      <c r="P16" s="244"/>
      <c r="Q16" s="32" t="s">
        <v>101</v>
      </c>
      <c r="R16" s="61">
        <v>2</v>
      </c>
      <c r="S16" s="16"/>
      <c r="T16" s="64">
        <v>5</v>
      </c>
      <c r="U16" s="16"/>
      <c r="V16" s="5"/>
      <c r="X16" s="90" t="s">
        <v>79</v>
      </c>
      <c r="Z16" s="254" t="s">
        <v>36</v>
      </c>
      <c r="AA16" s="255"/>
    </row>
    <row r="17" spans="1:27" s="2" customFormat="1" ht="18" customHeight="1">
      <c r="A17" s="14"/>
      <c r="B17" s="272"/>
      <c r="C17" s="269"/>
      <c r="D17" s="120">
        <v>9</v>
      </c>
      <c r="E17" s="1" t="s">
        <v>114</v>
      </c>
      <c r="F17" s="243" t="s">
        <v>128</v>
      </c>
      <c r="G17" s="244"/>
      <c r="H17" s="80">
        <v>6.8780000000000001</v>
      </c>
      <c r="I17" s="98">
        <f t="shared" si="0"/>
        <v>0.24000000000000021</v>
      </c>
      <c r="J17" s="112">
        <f t="shared" si="1"/>
        <v>6.0999999999999943E-2</v>
      </c>
      <c r="K17" s="243" t="s">
        <v>109</v>
      </c>
      <c r="L17" s="244"/>
      <c r="M17" s="243" t="s">
        <v>89</v>
      </c>
      <c r="N17" s="244"/>
      <c r="O17" s="243" t="s">
        <v>107</v>
      </c>
      <c r="P17" s="244"/>
      <c r="Q17" s="32" t="s">
        <v>101</v>
      </c>
      <c r="R17" s="65">
        <v>6</v>
      </c>
      <c r="S17" s="16"/>
      <c r="T17" s="65">
        <v>6</v>
      </c>
      <c r="U17" s="16"/>
      <c r="V17" s="5"/>
      <c r="X17" s="90" t="s">
        <v>73</v>
      </c>
      <c r="Z17" s="254" t="s">
        <v>112</v>
      </c>
      <c r="AA17" s="255"/>
    </row>
    <row r="18" spans="1:27" s="2" customFormat="1" ht="18" customHeight="1">
      <c r="A18" s="14"/>
      <c r="B18" s="272"/>
      <c r="C18" s="269"/>
      <c r="D18" s="120">
        <v>10</v>
      </c>
      <c r="E18" s="53" t="s">
        <v>122</v>
      </c>
      <c r="F18" s="243" t="s">
        <v>63</v>
      </c>
      <c r="G18" s="244"/>
      <c r="H18" s="80">
        <v>6.8810000000000002</v>
      </c>
      <c r="I18" s="98">
        <f t="shared" si="0"/>
        <v>0.24300000000000033</v>
      </c>
      <c r="J18" s="116">
        <f t="shared" si="1"/>
        <v>3.0000000000001137E-3</v>
      </c>
      <c r="K18" s="243" t="s">
        <v>104</v>
      </c>
      <c r="L18" s="244"/>
      <c r="M18" s="243" t="s">
        <v>58</v>
      </c>
      <c r="N18" s="244"/>
      <c r="O18" s="243" t="s">
        <v>107</v>
      </c>
      <c r="P18" s="244"/>
      <c r="Q18" s="32" t="s">
        <v>101</v>
      </c>
      <c r="R18" s="63">
        <v>4</v>
      </c>
      <c r="S18" s="16"/>
      <c r="T18" s="66">
        <v>7</v>
      </c>
      <c r="U18" s="16"/>
      <c r="V18" s="5"/>
      <c r="X18" s="90" t="s">
        <v>80</v>
      </c>
      <c r="Z18" s="254" t="s">
        <v>2</v>
      </c>
      <c r="AA18" s="255"/>
    </row>
    <row r="19" spans="1:27" s="2" customFormat="1" ht="18" customHeight="1">
      <c r="A19" s="14"/>
      <c r="B19" s="272"/>
      <c r="C19" s="269"/>
      <c r="D19" s="81">
        <v>11</v>
      </c>
      <c r="E19" s="53" t="s">
        <v>129</v>
      </c>
      <c r="F19" s="243" t="s">
        <v>103</v>
      </c>
      <c r="G19" s="244"/>
      <c r="H19" s="83">
        <v>6.9960000000000004</v>
      </c>
      <c r="I19" s="98">
        <f t="shared" si="0"/>
        <v>0.35800000000000054</v>
      </c>
      <c r="J19" s="98">
        <f t="shared" ref="J19:J20" si="2">H19-H18</f>
        <v>0.11500000000000021</v>
      </c>
      <c r="K19" s="243" t="s">
        <v>63</v>
      </c>
      <c r="L19" s="244"/>
      <c r="M19" s="243" t="s">
        <v>136</v>
      </c>
      <c r="N19" s="244"/>
      <c r="O19" s="243" t="s">
        <v>98</v>
      </c>
      <c r="P19" s="244"/>
      <c r="Q19" s="32" t="s">
        <v>101</v>
      </c>
      <c r="R19" s="64">
        <v>5</v>
      </c>
      <c r="S19" s="16"/>
      <c r="T19" s="16"/>
      <c r="U19" s="16"/>
      <c r="V19" s="5"/>
      <c r="X19" s="90"/>
      <c r="Z19" s="121"/>
      <c r="AA19" s="122"/>
    </row>
    <row r="20" spans="1:27" s="2" customFormat="1" ht="18" customHeight="1">
      <c r="A20" s="14"/>
      <c r="B20" s="272"/>
      <c r="C20" s="269"/>
      <c r="D20" s="81">
        <v>12</v>
      </c>
      <c r="E20" s="1" t="s">
        <v>121</v>
      </c>
      <c r="F20" s="243" t="s">
        <v>104</v>
      </c>
      <c r="G20" s="244"/>
      <c r="H20" s="105">
        <v>7.125</v>
      </c>
      <c r="I20" s="98">
        <f t="shared" si="0"/>
        <v>0.4870000000000001</v>
      </c>
      <c r="J20" s="98">
        <f t="shared" si="2"/>
        <v>0.12899999999999956</v>
      </c>
      <c r="K20" s="243" t="s">
        <v>103</v>
      </c>
      <c r="L20" s="244"/>
      <c r="M20" s="243" t="s">
        <v>123</v>
      </c>
      <c r="N20" s="244"/>
      <c r="O20" s="243" t="s">
        <v>88</v>
      </c>
      <c r="P20" s="244"/>
      <c r="Q20" s="32" t="s">
        <v>101</v>
      </c>
      <c r="R20" s="60">
        <v>1</v>
      </c>
      <c r="S20" s="16"/>
      <c r="T20" s="16"/>
      <c r="U20" s="16"/>
      <c r="V20" s="5"/>
      <c r="X20" s="90" t="s">
        <v>74</v>
      </c>
      <c r="Z20" s="254" t="s">
        <v>64</v>
      </c>
      <c r="AA20" s="255"/>
    </row>
    <row r="21" spans="1:27" s="2" customFormat="1" ht="18" customHeight="1">
      <c r="A21" s="14"/>
      <c r="B21" s="272"/>
      <c r="C21" s="269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X21" s="90" t="s">
        <v>68</v>
      </c>
      <c r="Z21" s="254" t="s">
        <v>103</v>
      </c>
      <c r="AA21" s="255"/>
    </row>
    <row r="22" spans="1:27" s="2" customFormat="1" ht="18" customHeight="1">
      <c r="A22" s="14"/>
      <c r="B22" s="272"/>
      <c r="C22" s="269"/>
      <c r="D22" s="257" t="s">
        <v>21</v>
      </c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14"/>
      <c r="X22" s="90" t="s">
        <v>73</v>
      </c>
      <c r="Z22" s="254" t="s">
        <v>104</v>
      </c>
      <c r="AA22" s="255"/>
    </row>
    <row r="23" spans="1:27" s="2" customFormat="1" ht="18" customHeight="1">
      <c r="A23" s="14"/>
      <c r="B23" s="272"/>
      <c r="C23" s="269"/>
      <c r="D23" s="259" t="s">
        <v>1</v>
      </c>
      <c r="E23" s="256" t="s">
        <v>14</v>
      </c>
      <c r="F23" s="263" t="s">
        <v>42</v>
      </c>
      <c r="G23" s="281" t="s">
        <v>18</v>
      </c>
      <c r="H23" s="260" t="s">
        <v>15</v>
      </c>
      <c r="I23" s="261"/>
      <c r="J23" s="261"/>
      <c r="K23" s="261"/>
      <c r="L23" s="261"/>
      <c r="M23" s="261"/>
      <c r="N23" s="262"/>
      <c r="O23" s="260" t="s">
        <v>16</v>
      </c>
      <c r="P23" s="261"/>
      <c r="Q23" s="261"/>
      <c r="R23" s="261"/>
      <c r="S23" s="261"/>
      <c r="T23" s="261"/>
      <c r="U23" s="262"/>
      <c r="V23" s="14"/>
      <c r="X23" s="90" t="s">
        <v>67</v>
      </c>
      <c r="Z23" s="243" t="s">
        <v>119</v>
      </c>
      <c r="AA23" s="244"/>
    </row>
    <row r="24" spans="1:27" s="2" customFormat="1" ht="18" customHeight="1">
      <c r="A24" s="14"/>
      <c r="B24" s="272"/>
      <c r="C24" s="269"/>
      <c r="D24" s="259"/>
      <c r="E24" s="256"/>
      <c r="F24" s="264"/>
      <c r="G24" s="281"/>
      <c r="H24" s="90" t="s">
        <v>66</v>
      </c>
      <c r="I24" s="31" t="s">
        <v>17</v>
      </c>
      <c r="J24" s="22">
        <v>1</v>
      </c>
      <c r="K24" s="19">
        <v>2</v>
      </c>
      <c r="L24" s="20">
        <v>3</v>
      </c>
      <c r="M24" s="21">
        <v>4</v>
      </c>
      <c r="N24" s="26">
        <v>5</v>
      </c>
      <c r="O24" s="90" t="s">
        <v>66</v>
      </c>
      <c r="P24" s="31" t="s">
        <v>17</v>
      </c>
      <c r="Q24" s="22">
        <v>1</v>
      </c>
      <c r="R24" s="19">
        <v>2</v>
      </c>
      <c r="S24" s="20">
        <v>3</v>
      </c>
      <c r="T24" s="21">
        <v>4</v>
      </c>
      <c r="U24" s="26">
        <v>5</v>
      </c>
      <c r="V24" s="14"/>
      <c r="X24" s="90" t="s">
        <v>69</v>
      </c>
    </row>
    <row r="25" spans="1:27" s="2" customFormat="1" ht="18" customHeight="1">
      <c r="A25" s="14"/>
      <c r="B25" s="272"/>
      <c r="C25" s="269"/>
      <c r="D25" s="120">
        <v>1</v>
      </c>
      <c r="E25" s="1" t="s">
        <v>97</v>
      </c>
      <c r="F25" s="33">
        <v>20</v>
      </c>
      <c r="G25" s="113">
        <f t="shared" ref="G25:G36" si="3">I25+P25</f>
        <v>515.54</v>
      </c>
      <c r="H25" s="101" t="s">
        <v>69</v>
      </c>
      <c r="I25" s="84">
        <f t="shared" ref="I25:I36" si="4">SUM(J25:N25)</f>
        <v>258.39999999999998</v>
      </c>
      <c r="J25" s="110">
        <v>51.4</v>
      </c>
      <c r="K25" s="109">
        <v>52</v>
      </c>
      <c r="L25" s="109">
        <v>52</v>
      </c>
      <c r="M25" s="109">
        <v>52</v>
      </c>
      <c r="N25" s="110">
        <v>51</v>
      </c>
      <c r="O25" s="101" t="s">
        <v>130</v>
      </c>
      <c r="P25" s="84">
        <f t="shared" ref="P25:P36" si="5">SUM(Q25:U25)</f>
        <v>257.14</v>
      </c>
      <c r="Q25" s="109">
        <v>52.14</v>
      </c>
      <c r="R25" s="109">
        <v>52</v>
      </c>
      <c r="S25" s="109">
        <v>52</v>
      </c>
      <c r="T25" s="109">
        <v>52</v>
      </c>
      <c r="U25" s="39">
        <v>49</v>
      </c>
      <c r="V25" s="14"/>
      <c r="X25" s="90" t="s">
        <v>72</v>
      </c>
    </row>
    <row r="26" spans="1:27" s="2" customFormat="1" ht="18" customHeight="1">
      <c r="A26" s="14"/>
      <c r="B26" s="272"/>
      <c r="C26" s="269"/>
      <c r="D26" s="120">
        <v>2</v>
      </c>
      <c r="E26" s="1" t="s">
        <v>139</v>
      </c>
      <c r="F26" s="33">
        <v>18</v>
      </c>
      <c r="G26" s="113">
        <f t="shared" si="3"/>
        <v>508.92</v>
      </c>
      <c r="H26" s="101" t="s">
        <v>130</v>
      </c>
      <c r="I26" s="85">
        <f t="shared" si="4"/>
        <v>256.22000000000003</v>
      </c>
      <c r="J26" s="111">
        <v>50</v>
      </c>
      <c r="K26" s="109">
        <v>52.22</v>
      </c>
      <c r="L26" s="107">
        <v>53</v>
      </c>
      <c r="M26" s="107">
        <v>53</v>
      </c>
      <c r="N26" s="39">
        <v>48</v>
      </c>
      <c r="O26" s="101" t="s">
        <v>72</v>
      </c>
      <c r="P26" s="128">
        <f t="shared" si="5"/>
        <v>252.7</v>
      </c>
      <c r="Q26" s="114">
        <v>50</v>
      </c>
      <c r="R26" s="109">
        <v>51.7</v>
      </c>
      <c r="S26" s="109">
        <v>52</v>
      </c>
      <c r="T26" s="110">
        <v>51</v>
      </c>
      <c r="U26" s="39">
        <v>48</v>
      </c>
      <c r="V26" s="14"/>
      <c r="X26" s="90" t="s">
        <v>77</v>
      </c>
    </row>
    <row r="27" spans="1:27" s="2" customFormat="1" ht="18" customHeight="1">
      <c r="A27" s="14"/>
      <c r="B27" s="272"/>
      <c r="C27" s="269"/>
      <c r="D27" s="120">
        <v>3</v>
      </c>
      <c r="E27" s="53" t="s">
        <v>111</v>
      </c>
      <c r="F27" s="33">
        <v>16</v>
      </c>
      <c r="G27" s="113">
        <f t="shared" si="3"/>
        <v>503.93</v>
      </c>
      <c r="H27" s="101" t="s">
        <v>141</v>
      </c>
      <c r="I27" s="86">
        <f t="shared" si="4"/>
        <v>253.16</v>
      </c>
      <c r="J27" s="109">
        <v>52.16</v>
      </c>
      <c r="K27" s="110">
        <v>51</v>
      </c>
      <c r="L27" s="110">
        <v>51</v>
      </c>
      <c r="M27" s="110">
        <v>51</v>
      </c>
      <c r="N27" s="39">
        <v>48</v>
      </c>
      <c r="O27" s="101" t="s">
        <v>71</v>
      </c>
      <c r="P27" s="128">
        <f t="shared" si="5"/>
        <v>250.77</v>
      </c>
      <c r="Q27" s="109">
        <v>51.77</v>
      </c>
      <c r="R27" s="110">
        <v>51</v>
      </c>
      <c r="S27" s="110">
        <v>51</v>
      </c>
      <c r="T27" s="110">
        <v>51</v>
      </c>
      <c r="U27" s="39">
        <v>46</v>
      </c>
      <c r="V27" s="14"/>
      <c r="X27" s="90" t="s">
        <v>79</v>
      </c>
    </row>
    <row r="28" spans="1:27" s="2" customFormat="1" ht="18" customHeight="1">
      <c r="A28" s="14"/>
      <c r="B28" s="272"/>
      <c r="C28" s="269"/>
      <c r="D28" s="120">
        <v>4</v>
      </c>
      <c r="E28" s="1" t="s">
        <v>96</v>
      </c>
      <c r="F28" s="33">
        <v>15</v>
      </c>
      <c r="G28" s="113">
        <f t="shared" si="3"/>
        <v>503.18</v>
      </c>
      <c r="H28" s="101" t="s">
        <v>68</v>
      </c>
      <c r="I28" s="25">
        <f t="shared" si="4"/>
        <v>247.19</v>
      </c>
      <c r="J28" s="39">
        <v>49</v>
      </c>
      <c r="K28" s="111">
        <v>50</v>
      </c>
      <c r="L28" s="110">
        <v>51</v>
      </c>
      <c r="M28" s="110">
        <v>51.19</v>
      </c>
      <c r="N28" s="39">
        <v>46</v>
      </c>
      <c r="O28" s="101" t="s">
        <v>69</v>
      </c>
      <c r="P28" s="85">
        <f t="shared" si="5"/>
        <v>255.99</v>
      </c>
      <c r="Q28" s="109">
        <v>52</v>
      </c>
      <c r="R28" s="110">
        <v>51</v>
      </c>
      <c r="S28" s="107">
        <v>53</v>
      </c>
      <c r="T28" s="109">
        <v>51.99</v>
      </c>
      <c r="U28" s="39">
        <v>48</v>
      </c>
      <c r="V28" s="14"/>
      <c r="X28" s="90" t="s">
        <v>74</v>
      </c>
    </row>
    <row r="29" spans="1:27" s="2" customFormat="1" ht="18" customHeight="1">
      <c r="A29" s="14"/>
      <c r="B29" s="272"/>
      <c r="C29" s="269"/>
      <c r="D29" s="120">
        <v>5</v>
      </c>
      <c r="E29" s="1" t="s">
        <v>138</v>
      </c>
      <c r="F29" s="33">
        <v>14</v>
      </c>
      <c r="G29" s="67">
        <f t="shared" si="3"/>
        <v>497.48</v>
      </c>
      <c r="H29" s="101" t="s">
        <v>131</v>
      </c>
      <c r="I29" s="25">
        <f t="shared" si="4"/>
        <v>247.28</v>
      </c>
      <c r="J29" s="39">
        <v>49</v>
      </c>
      <c r="K29" s="111">
        <v>50</v>
      </c>
      <c r="L29" s="111">
        <v>50</v>
      </c>
      <c r="M29" s="111">
        <v>50.28</v>
      </c>
      <c r="N29" s="39">
        <v>48</v>
      </c>
      <c r="O29" s="101" t="s">
        <v>142</v>
      </c>
      <c r="P29" s="128">
        <f t="shared" si="5"/>
        <v>250.2</v>
      </c>
      <c r="Q29" s="39">
        <v>49</v>
      </c>
      <c r="R29" s="114">
        <v>50</v>
      </c>
      <c r="S29" s="110">
        <v>51</v>
      </c>
      <c r="T29" s="109">
        <v>52.2</v>
      </c>
      <c r="U29" s="39">
        <v>48</v>
      </c>
      <c r="V29" s="14"/>
      <c r="X29" s="90" t="s">
        <v>70</v>
      </c>
    </row>
    <row r="30" spans="1:27" s="2" customFormat="1" ht="18" customHeight="1">
      <c r="A30" s="14"/>
      <c r="B30" s="272"/>
      <c r="C30" s="269"/>
      <c r="D30" s="120">
        <v>6</v>
      </c>
      <c r="E30" s="1" t="s">
        <v>122</v>
      </c>
      <c r="F30" s="33">
        <v>13</v>
      </c>
      <c r="G30" s="67">
        <f t="shared" si="3"/>
        <v>495.35</v>
      </c>
      <c r="H30" s="101" t="s">
        <v>80</v>
      </c>
      <c r="I30" s="25">
        <f t="shared" si="4"/>
        <v>249.15</v>
      </c>
      <c r="J30" s="111">
        <v>50</v>
      </c>
      <c r="K30" s="111">
        <v>50</v>
      </c>
      <c r="L30" s="110">
        <v>51</v>
      </c>
      <c r="M30" s="111">
        <v>50</v>
      </c>
      <c r="N30" s="39">
        <v>48.15</v>
      </c>
      <c r="O30" s="101" t="s">
        <v>78</v>
      </c>
      <c r="P30" s="25">
        <f t="shared" si="5"/>
        <v>246.2</v>
      </c>
      <c r="Q30" s="39">
        <v>48</v>
      </c>
      <c r="R30" s="39">
        <v>49</v>
      </c>
      <c r="S30" s="109">
        <v>52</v>
      </c>
      <c r="T30" s="39">
        <v>49</v>
      </c>
      <c r="U30" s="39">
        <v>48.2</v>
      </c>
      <c r="V30" s="14"/>
      <c r="X30" s="90" t="s">
        <v>75</v>
      </c>
    </row>
    <row r="31" spans="1:27" s="2" customFormat="1" ht="18" customHeight="1">
      <c r="A31" s="14"/>
      <c r="B31" s="272"/>
      <c r="C31" s="269"/>
      <c r="D31" s="120">
        <v>7</v>
      </c>
      <c r="E31" s="1" t="s">
        <v>117</v>
      </c>
      <c r="F31" s="33">
        <v>12</v>
      </c>
      <c r="G31" s="67">
        <f t="shared" si="3"/>
        <v>493.97</v>
      </c>
      <c r="H31" s="101" t="s">
        <v>72</v>
      </c>
      <c r="I31" s="25">
        <f t="shared" si="4"/>
        <v>240.12</v>
      </c>
      <c r="J31" s="111">
        <v>50</v>
      </c>
      <c r="K31" s="39">
        <v>48</v>
      </c>
      <c r="L31" s="110">
        <v>51.12</v>
      </c>
      <c r="M31" s="39">
        <v>48</v>
      </c>
      <c r="N31" s="39">
        <v>43</v>
      </c>
      <c r="O31" s="101" t="s">
        <v>76</v>
      </c>
      <c r="P31" s="86">
        <f t="shared" si="5"/>
        <v>253.85</v>
      </c>
      <c r="Q31" s="110">
        <v>51</v>
      </c>
      <c r="R31" s="109">
        <v>52</v>
      </c>
      <c r="S31" s="109">
        <v>51.85</v>
      </c>
      <c r="T31" s="114">
        <v>50</v>
      </c>
      <c r="U31" s="39">
        <v>49</v>
      </c>
      <c r="V31" s="14"/>
      <c r="X31" s="90" t="s">
        <v>90</v>
      </c>
    </row>
    <row r="32" spans="1:27" s="2" customFormat="1" ht="18" customHeight="1">
      <c r="A32" s="14"/>
      <c r="B32" s="272"/>
      <c r="C32" s="269"/>
      <c r="D32" s="120">
        <v>8</v>
      </c>
      <c r="E32" s="106" t="s">
        <v>127</v>
      </c>
      <c r="F32" s="33">
        <v>11</v>
      </c>
      <c r="G32" s="67">
        <f t="shared" si="3"/>
        <v>493.28999999999996</v>
      </c>
      <c r="H32" s="101" t="s">
        <v>132</v>
      </c>
      <c r="I32" s="25">
        <f t="shared" si="4"/>
        <v>248.51</v>
      </c>
      <c r="J32" s="39">
        <v>48</v>
      </c>
      <c r="K32" s="111">
        <v>50</v>
      </c>
      <c r="L32" s="110">
        <v>51</v>
      </c>
      <c r="M32" s="39">
        <v>49</v>
      </c>
      <c r="N32" s="39">
        <v>50.51</v>
      </c>
      <c r="O32" s="101" t="s">
        <v>131</v>
      </c>
      <c r="P32" s="25">
        <f t="shared" si="5"/>
        <v>244.78</v>
      </c>
      <c r="Q32" s="114">
        <v>50</v>
      </c>
      <c r="R32" s="39">
        <v>49</v>
      </c>
      <c r="S32" s="110">
        <v>51</v>
      </c>
      <c r="T32" s="114">
        <v>50</v>
      </c>
      <c r="U32" s="39">
        <v>44.78</v>
      </c>
      <c r="V32" s="14"/>
      <c r="X32" s="90" t="s">
        <v>71</v>
      </c>
    </row>
    <row r="33" spans="1:24" s="2" customFormat="1" ht="18" customHeight="1">
      <c r="A33" s="14"/>
      <c r="B33" s="272"/>
      <c r="C33" s="269"/>
      <c r="D33" s="120">
        <v>9</v>
      </c>
      <c r="E33" s="1" t="s">
        <v>116</v>
      </c>
      <c r="F33" s="33">
        <v>10</v>
      </c>
      <c r="G33" s="67">
        <f t="shared" si="3"/>
        <v>490.56</v>
      </c>
      <c r="H33" s="101" t="s">
        <v>71</v>
      </c>
      <c r="I33" s="25">
        <f t="shared" si="4"/>
        <v>248.79</v>
      </c>
      <c r="J33" s="39">
        <v>49</v>
      </c>
      <c r="K33" s="111">
        <v>50</v>
      </c>
      <c r="L33" s="110">
        <v>51</v>
      </c>
      <c r="M33" s="111">
        <v>50</v>
      </c>
      <c r="N33" s="39">
        <v>48.79</v>
      </c>
      <c r="O33" s="101" t="s">
        <v>133</v>
      </c>
      <c r="P33" s="25">
        <f t="shared" si="5"/>
        <v>241.77</v>
      </c>
      <c r="Q33" s="39">
        <v>47</v>
      </c>
      <c r="R33" s="114">
        <v>50</v>
      </c>
      <c r="S33" s="114">
        <v>50</v>
      </c>
      <c r="T33" s="39">
        <v>49</v>
      </c>
      <c r="U33" s="39">
        <v>45.77</v>
      </c>
      <c r="V33" s="14"/>
      <c r="X33" s="90" t="s">
        <v>80</v>
      </c>
    </row>
    <row r="34" spans="1:24" s="2" customFormat="1" ht="18" customHeight="1">
      <c r="A34" s="14"/>
      <c r="B34" s="272"/>
      <c r="C34" s="269"/>
      <c r="D34" s="120">
        <v>10</v>
      </c>
      <c r="E34" s="53" t="s">
        <v>114</v>
      </c>
      <c r="F34" s="33">
        <v>9</v>
      </c>
      <c r="G34" s="67">
        <f t="shared" si="3"/>
        <v>489.17</v>
      </c>
      <c r="H34" s="101" t="s">
        <v>133</v>
      </c>
      <c r="I34" s="25">
        <f t="shared" si="4"/>
        <v>237.61</v>
      </c>
      <c r="J34" s="39">
        <v>48</v>
      </c>
      <c r="K34" s="39">
        <v>47</v>
      </c>
      <c r="L34" s="39">
        <v>49</v>
      </c>
      <c r="M34" s="39">
        <v>49</v>
      </c>
      <c r="N34" s="39">
        <v>44.61</v>
      </c>
      <c r="O34" s="101" t="s">
        <v>132</v>
      </c>
      <c r="P34" s="128">
        <f t="shared" si="5"/>
        <v>251.56</v>
      </c>
      <c r="Q34" s="114">
        <v>50</v>
      </c>
      <c r="R34" s="110">
        <v>51</v>
      </c>
      <c r="S34" s="110">
        <v>51</v>
      </c>
      <c r="T34" s="114">
        <v>50</v>
      </c>
      <c r="U34" s="114">
        <v>49.56</v>
      </c>
      <c r="V34" s="14"/>
      <c r="X34" s="90" t="s">
        <v>78</v>
      </c>
    </row>
    <row r="35" spans="1:24" s="2" customFormat="1" ht="18" customHeight="1">
      <c r="A35" s="14"/>
      <c r="B35" s="272"/>
      <c r="C35" s="269"/>
      <c r="D35" s="120">
        <v>11</v>
      </c>
      <c r="E35" s="53" t="s">
        <v>129</v>
      </c>
      <c r="F35" s="33">
        <v>8</v>
      </c>
      <c r="G35" s="67">
        <f t="shared" si="3"/>
        <v>480.91999999999996</v>
      </c>
      <c r="H35" s="101" t="s">
        <v>75</v>
      </c>
      <c r="I35" s="25">
        <f t="shared" si="4"/>
        <v>229.38</v>
      </c>
      <c r="J35" s="39">
        <v>44</v>
      </c>
      <c r="K35" s="39">
        <v>47</v>
      </c>
      <c r="L35" s="39">
        <v>48.38</v>
      </c>
      <c r="M35" s="39">
        <v>44</v>
      </c>
      <c r="N35" s="39">
        <v>46</v>
      </c>
      <c r="O35" s="101" t="s">
        <v>80</v>
      </c>
      <c r="P35" s="128">
        <f t="shared" si="5"/>
        <v>251.54</v>
      </c>
      <c r="Q35" s="114">
        <v>50</v>
      </c>
      <c r="R35" s="109">
        <v>52</v>
      </c>
      <c r="S35" s="109">
        <v>51.54</v>
      </c>
      <c r="T35" s="110">
        <v>51</v>
      </c>
      <c r="U35" s="39">
        <v>47</v>
      </c>
      <c r="V35" s="14"/>
      <c r="X35" s="126"/>
    </row>
    <row r="36" spans="1:24" s="2" customFormat="1" ht="18" customHeight="1">
      <c r="A36" s="14"/>
      <c r="B36" s="272"/>
      <c r="C36" s="269"/>
      <c r="D36" s="120">
        <v>12</v>
      </c>
      <c r="E36" s="1" t="s">
        <v>121</v>
      </c>
      <c r="F36" s="33">
        <v>7</v>
      </c>
      <c r="G36" s="67">
        <f t="shared" si="3"/>
        <v>473.46999999999997</v>
      </c>
      <c r="H36" s="101" t="s">
        <v>78</v>
      </c>
      <c r="I36" s="25">
        <f t="shared" si="4"/>
        <v>236.89</v>
      </c>
      <c r="J36" s="39">
        <v>48</v>
      </c>
      <c r="K36" s="39">
        <v>47.89</v>
      </c>
      <c r="L36" s="39">
        <v>48</v>
      </c>
      <c r="M36" s="39">
        <v>47</v>
      </c>
      <c r="N36" s="39">
        <v>46</v>
      </c>
      <c r="O36" s="101" t="s">
        <v>75</v>
      </c>
      <c r="P36" s="25">
        <f t="shared" si="5"/>
        <v>236.57999999999998</v>
      </c>
      <c r="Q36" s="39">
        <v>46</v>
      </c>
      <c r="R36" s="39">
        <v>46.58</v>
      </c>
      <c r="S36" s="114">
        <v>50</v>
      </c>
      <c r="T36" s="39">
        <v>48</v>
      </c>
      <c r="U36" s="39">
        <v>46</v>
      </c>
      <c r="V36" s="14"/>
    </row>
    <row r="37" spans="1:24" s="2" customFormat="1" ht="18" customHeight="1">
      <c r="A37" s="14"/>
      <c r="B37" s="272"/>
      <c r="C37" s="14"/>
      <c r="D37" s="14"/>
      <c r="E37" s="9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4" s="2" customFormat="1" ht="18" customHeight="1">
      <c r="A38" s="14"/>
      <c r="B38" s="272"/>
      <c r="C38" s="40"/>
      <c r="D38" s="30"/>
      <c r="E38" s="40"/>
      <c r="F38" s="30"/>
      <c r="G38" s="40"/>
      <c r="H38" s="30"/>
      <c r="I38" s="40"/>
      <c r="J38" s="30"/>
      <c r="K38" s="40"/>
      <c r="L38" s="30"/>
      <c r="M38" s="40"/>
      <c r="N38" s="30"/>
      <c r="O38" s="40"/>
      <c r="P38" s="30"/>
      <c r="Q38" s="40"/>
      <c r="R38" s="30"/>
      <c r="S38" s="40"/>
      <c r="T38" s="30"/>
      <c r="U38" s="40"/>
      <c r="V38" s="14"/>
    </row>
    <row r="39" spans="1:24" s="2" customFormat="1" ht="18" customHeight="1">
      <c r="A39" s="14"/>
      <c r="B39" s="27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4"/>
    </row>
    <row r="40" spans="1:24" s="2" customFormat="1" ht="18" customHeight="1">
      <c r="A40" s="14"/>
      <c r="B40" s="272"/>
      <c r="C40" s="269" t="s">
        <v>24</v>
      </c>
      <c r="D40" s="257" t="s">
        <v>143</v>
      </c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8"/>
      <c r="Q40" s="16"/>
      <c r="R40" s="16"/>
      <c r="S40" s="16"/>
      <c r="T40" s="16"/>
      <c r="U40" s="84"/>
      <c r="V40" s="16"/>
    </row>
    <row r="41" spans="1:24" s="2" customFormat="1" ht="18" customHeight="1">
      <c r="A41" s="14"/>
      <c r="B41" s="272"/>
      <c r="C41" s="269"/>
      <c r="D41" s="231" t="s">
        <v>1</v>
      </c>
      <c r="E41" s="256" t="s">
        <v>14</v>
      </c>
      <c r="F41" s="212" t="s">
        <v>144</v>
      </c>
      <c r="G41" s="256"/>
      <c r="H41" s="280" t="s">
        <v>3</v>
      </c>
      <c r="I41" s="273" t="s">
        <v>83</v>
      </c>
      <c r="J41" s="273"/>
      <c r="K41" s="246" t="s">
        <v>145</v>
      </c>
      <c r="L41" s="247"/>
      <c r="M41" s="212" t="s">
        <v>0</v>
      </c>
      <c r="N41" s="212"/>
      <c r="O41" s="265" t="s">
        <v>11</v>
      </c>
      <c r="P41" s="265"/>
      <c r="Q41" s="279" t="s">
        <v>27</v>
      </c>
      <c r="R41" s="268" t="s">
        <v>65</v>
      </c>
      <c r="S41" s="16"/>
      <c r="T41" s="16"/>
      <c r="U41" s="85"/>
      <c r="V41" s="16"/>
    </row>
    <row r="42" spans="1:24" s="2" customFormat="1" ht="18" customHeight="1">
      <c r="A42" s="14"/>
      <c r="B42" s="272"/>
      <c r="C42" s="269"/>
      <c r="D42" s="231"/>
      <c r="E42" s="256"/>
      <c r="F42" s="256"/>
      <c r="G42" s="256"/>
      <c r="H42" s="280"/>
      <c r="I42" s="123" t="s">
        <v>81</v>
      </c>
      <c r="J42" s="123" t="s">
        <v>82</v>
      </c>
      <c r="K42" s="248"/>
      <c r="L42" s="249"/>
      <c r="M42" s="212"/>
      <c r="N42" s="212"/>
      <c r="O42" s="265"/>
      <c r="P42" s="265"/>
      <c r="Q42" s="279"/>
      <c r="R42" s="268"/>
      <c r="S42" s="16"/>
      <c r="T42" s="16"/>
      <c r="U42" s="86"/>
      <c r="V42" s="16"/>
    </row>
    <row r="43" spans="1:24" s="2" customFormat="1" ht="18" customHeight="1">
      <c r="A43" s="14"/>
      <c r="B43" s="272"/>
      <c r="C43" s="269"/>
      <c r="D43" s="120">
        <v>1</v>
      </c>
      <c r="E43" s="1" t="s">
        <v>96</v>
      </c>
      <c r="F43" s="243" t="s">
        <v>61</v>
      </c>
      <c r="G43" s="244"/>
      <c r="H43" s="79">
        <v>6.5359999999999996</v>
      </c>
      <c r="I43" s="89"/>
      <c r="J43" s="89"/>
      <c r="K43" s="243" t="s">
        <v>35</v>
      </c>
      <c r="L43" s="244"/>
      <c r="M43" s="243" t="s">
        <v>120</v>
      </c>
      <c r="N43" s="244"/>
      <c r="O43" s="243" t="s">
        <v>87</v>
      </c>
      <c r="P43" s="244"/>
      <c r="Q43" s="32" t="s">
        <v>99</v>
      </c>
      <c r="R43" s="60">
        <v>1</v>
      </c>
      <c r="S43" s="16"/>
      <c r="T43" s="16"/>
      <c r="U43" s="16"/>
      <c r="V43" s="16"/>
    </row>
    <row r="44" spans="1:24" s="2" customFormat="1" ht="18" customHeight="1">
      <c r="A44" s="14"/>
      <c r="B44" s="272"/>
      <c r="C44" s="269"/>
      <c r="D44" s="120">
        <v>2</v>
      </c>
      <c r="E44" s="1" t="s">
        <v>97</v>
      </c>
      <c r="F44" s="243" t="s">
        <v>94</v>
      </c>
      <c r="G44" s="244"/>
      <c r="H44" s="79">
        <v>6.5679999999999996</v>
      </c>
      <c r="I44" s="112">
        <f t="shared" ref="I44:I54" si="6">H44-$H$43</f>
        <v>3.2000000000000028E-2</v>
      </c>
      <c r="J44" s="102"/>
      <c r="K44" s="243" t="s">
        <v>61</v>
      </c>
      <c r="L44" s="244"/>
      <c r="M44" s="243" t="s">
        <v>120</v>
      </c>
      <c r="N44" s="244"/>
      <c r="O44" s="243" t="s">
        <v>98</v>
      </c>
      <c r="P44" s="244"/>
      <c r="Q44" s="32" t="s">
        <v>99</v>
      </c>
      <c r="R44" s="62">
        <v>3</v>
      </c>
      <c r="S44" s="16"/>
      <c r="T44" s="60">
        <v>1</v>
      </c>
      <c r="U44" s="16"/>
      <c r="V44" s="16"/>
    </row>
    <row r="45" spans="1:24" s="2" customFormat="1" ht="18" customHeight="1">
      <c r="A45" s="14"/>
      <c r="B45" s="272"/>
      <c r="C45" s="269"/>
      <c r="D45" s="120">
        <v>3</v>
      </c>
      <c r="E45" s="53" t="s">
        <v>117</v>
      </c>
      <c r="F45" s="243" t="s">
        <v>85</v>
      </c>
      <c r="G45" s="244"/>
      <c r="H45" s="79">
        <v>6.6929999999999996</v>
      </c>
      <c r="I45" s="98">
        <f t="shared" si="6"/>
        <v>0.15700000000000003</v>
      </c>
      <c r="J45" s="98">
        <f>H45-H44</f>
        <v>0.125</v>
      </c>
      <c r="K45" s="243" t="s">
        <v>36</v>
      </c>
      <c r="L45" s="244"/>
      <c r="M45" s="243" t="s">
        <v>58</v>
      </c>
      <c r="N45" s="244"/>
      <c r="O45" s="243" t="s">
        <v>124</v>
      </c>
      <c r="P45" s="244"/>
      <c r="Q45" s="32" t="s">
        <v>99</v>
      </c>
      <c r="R45" s="64">
        <v>5</v>
      </c>
      <c r="S45" s="16"/>
      <c r="T45" s="61">
        <v>2</v>
      </c>
      <c r="U45" s="16"/>
      <c r="V45" s="16"/>
    </row>
    <row r="46" spans="1:24" s="2" customFormat="1" ht="18" customHeight="1">
      <c r="A46" s="14"/>
      <c r="B46" s="272"/>
      <c r="C46" s="269"/>
      <c r="D46" s="120">
        <v>4</v>
      </c>
      <c r="E46" s="1" t="s">
        <v>122</v>
      </c>
      <c r="F46" s="243" t="s">
        <v>104</v>
      </c>
      <c r="G46" s="244"/>
      <c r="H46" s="79">
        <v>6.7549999999999999</v>
      </c>
      <c r="I46" s="98">
        <f t="shared" si="6"/>
        <v>0.21900000000000031</v>
      </c>
      <c r="J46" s="112">
        <f t="shared" ref="J46:J51" si="7">H46-H45</f>
        <v>6.2000000000000277E-2</v>
      </c>
      <c r="K46" s="243" t="s">
        <v>63</v>
      </c>
      <c r="L46" s="244"/>
      <c r="M46" s="243" t="s">
        <v>58</v>
      </c>
      <c r="N46" s="244"/>
      <c r="O46" s="243" t="s">
        <v>107</v>
      </c>
      <c r="P46" s="244"/>
      <c r="Q46" s="32" t="s">
        <v>101</v>
      </c>
      <c r="R46" s="63">
        <v>4</v>
      </c>
      <c r="S46" s="16"/>
      <c r="T46" s="62">
        <v>3</v>
      </c>
      <c r="U46" s="16"/>
      <c r="V46" s="16"/>
    </row>
    <row r="47" spans="1:24" s="2" customFormat="1" ht="18" customHeight="1">
      <c r="A47" s="14"/>
      <c r="B47" s="272"/>
      <c r="C47" s="269"/>
      <c r="D47" s="120">
        <v>5</v>
      </c>
      <c r="E47" s="1" t="s">
        <v>138</v>
      </c>
      <c r="F47" s="243" t="s">
        <v>135</v>
      </c>
      <c r="G47" s="244"/>
      <c r="H47" s="79">
        <v>6.7679999999999998</v>
      </c>
      <c r="I47" s="98">
        <f t="shared" si="6"/>
        <v>0.23200000000000021</v>
      </c>
      <c r="J47" s="112">
        <f t="shared" si="7"/>
        <v>1.2999999999999901E-2</v>
      </c>
      <c r="K47" s="243" t="s">
        <v>119</v>
      </c>
      <c r="L47" s="244"/>
      <c r="M47" s="243" t="s">
        <v>147</v>
      </c>
      <c r="N47" s="244"/>
      <c r="O47" s="243" t="s">
        <v>98</v>
      </c>
      <c r="P47" s="244"/>
      <c r="Q47" s="32" t="s">
        <v>101</v>
      </c>
      <c r="R47" s="61">
        <v>2</v>
      </c>
      <c r="S47" s="14"/>
      <c r="T47" s="63">
        <v>4</v>
      </c>
      <c r="U47" s="14"/>
      <c r="V47" s="14"/>
    </row>
    <row r="48" spans="1:24" s="2" customFormat="1" ht="18" customHeight="1">
      <c r="A48" s="14"/>
      <c r="B48" s="272"/>
      <c r="C48" s="269"/>
      <c r="D48" s="120">
        <v>6</v>
      </c>
      <c r="E48" s="106" t="s">
        <v>127</v>
      </c>
      <c r="F48" s="243" t="s">
        <v>119</v>
      </c>
      <c r="G48" s="244"/>
      <c r="H48" s="127">
        <v>6.7990000000000004</v>
      </c>
      <c r="I48" s="99">
        <f t="shared" si="6"/>
        <v>0.26300000000000079</v>
      </c>
      <c r="J48" s="115">
        <f t="shared" si="7"/>
        <v>3.1000000000000583E-2</v>
      </c>
      <c r="K48" s="243" t="s">
        <v>109</v>
      </c>
      <c r="L48" s="244"/>
      <c r="M48" s="243" t="s">
        <v>89</v>
      </c>
      <c r="N48" s="244"/>
      <c r="O48" s="243" t="s">
        <v>98</v>
      </c>
      <c r="P48" s="244"/>
      <c r="Q48" s="32" t="s">
        <v>101</v>
      </c>
      <c r="R48" s="65">
        <v>6</v>
      </c>
      <c r="S48" s="14"/>
      <c r="T48" s="64">
        <v>5</v>
      </c>
      <c r="U48" s="14"/>
      <c r="V48" s="14"/>
    </row>
    <row r="49" spans="1:22" s="2" customFormat="1" ht="18" customHeight="1">
      <c r="A49" s="14"/>
      <c r="B49" s="272"/>
      <c r="C49" s="269"/>
      <c r="D49" s="120">
        <v>7</v>
      </c>
      <c r="E49" s="1" t="s">
        <v>129</v>
      </c>
      <c r="F49" s="243" t="s">
        <v>63</v>
      </c>
      <c r="G49" s="244"/>
      <c r="H49" s="80">
        <v>6.8029999999999999</v>
      </c>
      <c r="I49" s="98">
        <f t="shared" si="6"/>
        <v>0.26700000000000035</v>
      </c>
      <c r="J49" s="116">
        <f t="shared" si="7"/>
        <v>3.9999999999995595E-3</v>
      </c>
      <c r="K49" s="243" t="s">
        <v>103</v>
      </c>
      <c r="L49" s="244"/>
      <c r="M49" s="243" t="s">
        <v>136</v>
      </c>
      <c r="N49" s="244"/>
      <c r="O49" s="243" t="s">
        <v>98</v>
      </c>
      <c r="P49" s="244"/>
      <c r="Q49" s="32" t="s">
        <v>101</v>
      </c>
      <c r="R49" s="62">
        <v>3</v>
      </c>
      <c r="S49" s="14"/>
      <c r="T49" s="65">
        <v>6</v>
      </c>
      <c r="U49" s="14"/>
      <c r="V49" s="14"/>
    </row>
    <row r="50" spans="1:22" s="2" customFormat="1" ht="18" customHeight="1">
      <c r="A50" s="14"/>
      <c r="B50" s="272"/>
      <c r="C50" s="269"/>
      <c r="D50" s="120">
        <v>8</v>
      </c>
      <c r="E50" s="1" t="s">
        <v>111</v>
      </c>
      <c r="F50" s="243" t="s">
        <v>2</v>
      </c>
      <c r="G50" s="244"/>
      <c r="H50" s="80">
        <v>6.8079999999999998</v>
      </c>
      <c r="I50" s="98">
        <f t="shared" si="6"/>
        <v>0.27200000000000024</v>
      </c>
      <c r="J50" s="116">
        <f t="shared" si="7"/>
        <v>4.9999999999998934E-3</v>
      </c>
      <c r="K50" s="243" t="s">
        <v>85</v>
      </c>
      <c r="L50" s="244"/>
      <c r="M50" s="243" t="s">
        <v>58</v>
      </c>
      <c r="N50" s="244"/>
      <c r="O50" s="243" t="s">
        <v>126</v>
      </c>
      <c r="P50" s="244"/>
      <c r="Q50" s="32" t="s">
        <v>100</v>
      </c>
      <c r="R50" s="60">
        <v>1</v>
      </c>
      <c r="S50" s="14"/>
      <c r="T50" s="14"/>
      <c r="U50" s="14"/>
      <c r="V50" s="14"/>
    </row>
    <row r="51" spans="1:22" s="2" customFormat="1" ht="18" customHeight="1">
      <c r="A51" s="14"/>
      <c r="B51" s="272"/>
      <c r="C51" s="269"/>
      <c r="D51" s="120">
        <v>9</v>
      </c>
      <c r="E51" s="1" t="s">
        <v>114</v>
      </c>
      <c r="F51" s="243" t="s">
        <v>109</v>
      </c>
      <c r="G51" s="244"/>
      <c r="H51" s="80">
        <v>6.8689999999999998</v>
      </c>
      <c r="I51" s="98">
        <f t="shared" si="6"/>
        <v>0.33300000000000018</v>
      </c>
      <c r="J51" s="112">
        <f t="shared" si="7"/>
        <v>6.0999999999999943E-2</v>
      </c>
      <c r="K51" s="243" t="s">
        <v>128</v>
      </c>
      <c r="L51" s="244"/>
      <c r="M51" s="243" t="s">
        <v>89</v>
      </c>
      <c r="N51" s="244"/>
      <c r="O51" s="243" t="s">
        <v>107</v>
      </c>
      <c r="P51" s="244"/>
      <c r="Q51" s="32" t="s">
        <v>101</v>
      </c>
      <c r="R51" s="63">
        <v>4</v>
      </c>
      <c r="S51" s="14"/>
      <c r="T51" s="14"/>
      <c r="U51" s="14"/>
      <c r="V51" s="14"/>
    </row>
    <row r="52" spans="1:22" s="2" customFormat="1" ht="18" customHeight="1">
      <c r="A52" s="14"/>
      <c r="B52" s="272"/>
      <c r="C52" s="269"/>
      <c r="D52" s="120">
        <v>10</v>
      </c>
      <c r="E52" s="53" t="s">
        <v>139</v>
      </c>
      <c r="F52" s="243" t="s">
        <v>36</v>
      </c>
      <c r="G52" s="244"/>
      <c r="H52" s="80">
        <v>6.8739999999999997</v>
      </c>
      <c r="I52" s="98">
        <f t="shared" si="6"/>
        <v>0.33800000000000008</v>
      </c>
      <c r="J52" s="116">
        <f t="shared" ref="J52:J54" si="8">H52-H51</f>
        <v>4.9999999999998934E-3</v>
      </c>
      <c r="K52" s="243" t="s">
        <v>94</v>
      </c>
      <c r="L52" s="244"/>
      <c r="M52" s="243" t="s">
        <v>89</v>
      </c>
      <c r="N52" s="244"/>
      <c r="O52" s="243" t="s">
        <v>98</v>
      </c>
      <c r="P52" s="244"/>
      <c r="Q52" s="32" t="s">
        <v>99</v>
      </c>
      <c r="R52" s="64">
        <v>5</v>
      </c>
      <c r="S52" s="14"/>
      <c r="T52" s="14"/>
      <c r="U52" s="14"/>
      <c r="V52" s="14"/>
    </row>
    <row r="53" spans="1:22" s="2" customFormat="1" ht="18" customHeight="1">
      <c r="A53" s="14"/>
      <c r="B53" s="272"/>
      <c r="C53" s="269"/>
      <c r="D53" s="120">
        <v>11</v>
      </c>
      <c r="E53" s="53" t="s">
        <v>116</v>
      </c>
      <c r="F53" s="243" t="s">
        <v>128</v>
      </c>
      <c r="G53" s="244"/>
      <c r="H53" s="80">
        <v>6.8849999999999998</v>
      </c>
      <c r="I53" s="98">
        <f t="shared" si="6"/>
        <v>0.3490000000000002</v>
      </c>
      <c r="J53" s="112">
        <f t="shared" si="8"/>
        <v>1.1000000000000121E-2</v>
      </c>
      <c r="K53" s="243" t="s">
        <v>2</v>
      </c>
      <c r="L53" s="244"/>
      <c r="M53" s="243" t="s">
        <v>57</v>
      </c>
      <c r="N53" s="244"/>
      <c r="O53" s="243" t="s">
        <v>125</v>
      </c>
      <c r="P53" s="244"/>
      <c r="Q53" s="32" t="s">
        <v>101</v>
      </c>
      <c r="R53" s="65">
        <v>6</v>
      </c>
      <c r="S53" s="14"/>
      <c r="T53" s="14"/>
      <c r="U53" s="14"/>
      <c r="V53" s="14"/>
    </row>
    <row r="54" spans="1:22" s="2" customFormat="1" ht="18" customHeight="1">
      <c r="A54" s="14"/>
      <c r="B54" s="272"/>
      <c r="C54" s="269"/>
      <c r="D54" s="120">
        <v>12</v>
      </c>
      <c r="E54" s="1" t="s">
        <v>121</v>
      </c>
      <c r="F54" s="243" t="s">
        <v>103</v>
      </c>
      <c r="G54" s="244"/>
      <c r="H54" s="29">
        <v>7.4640000000000004</v>
      </c>
      <c r="I54" s="98">
        <f t="shared" si="6"/>
        <v>0.92800000000000082</v>
      </c>
      <c r="J54" s="98">
        <f t="shared" si="8"/>
        <v>0.57900000000000063</v>
      </c>
      <c r="K54" s="243" t="s">
        <v>104</v>
      </c>
      <c r="L54" s="244"/>
      <c r="M54" s="243" t="s">
        <v>123</v>
      </c>
      <c r="N54" s="244"/>
      <c r="O54" s="243" t="s">
        <v>126</v>
      </c>
      <c r="P54" s="244"/>
      <c r="Q54" s="32" t="s">
        <v>101</v>
      </c>
      <c r="R54" s="61">
        <v>2</v>
      </c>
      <c r="S54" s="14"/>
      <c r="T54" s="14"/>
      <c r="U54" s="14"/>
      <c r="V54" s="14"/>
    </row>
    <row r="55" spans="1:22" s="2" customFormat="1" ht="18" customHeight="1">
      <c r="A55" s="5"/>
      <c r="B55" s="272"/>
      <c r="C55" s="269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4"/>
    </row>
    <row r="56" spans="1:22" s="2" customFormat="1" ht="18" customHeight="1">
      <c r="A56" s="14"/>
      <c r="B56" s="272"/>
      <c r="C56" s="269"/>
      <c r="D56" s="257" t="s">
        <v>21</v>
      </c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74"/>
      <c r="V56" s="14"/>
    </row>
    <row r="57" spans="1:22" s="2" customFormat="1" ht="18" customHeight="1">
      <c r="A57" s="14"/>
      <c r="B57" s="272"/>
      <c r="C57" s="269"/>
      <c r="D57" s="231" t="s">
        <v>1</v>
      </c>
      <c r="E57" s="256" t="s">
        <v>14</v>
      </c>
      <c r="F57" s="263" t="s">
        <v>4</v>
      </c>
      <c r="G57" s="281" t="s">
        <v>18</v>
      </c>
      <c r="H57" s="260" t="s">
        <v>15</v>
      </c>
      <c r="I57" s="261"/>
      <c r="J57" s="261"/>
      <c r="K57" s="261"/>
      <c r="L57" s="261"/>
      <c r="M57" s="261"/>
      <c r="N57" s="262"/>
      <c r="O57" s="260" t="s">
        <v>16</v>
      </c>
      <c r="P57" s="261"/>
      <c r="Q57" s="261"/>
      <c r="R57" s="261"/>
      <c r="S57" s="261"/>
      <c r="T57" s="261"/>
      <c r="U57" s="262"/>
      <c r="V57" s="14"/>
    </row>
    <row r="58" spans="1:22" s="2" customFormat="1" ht="18" customHeight="1">
      <c r="A58" s="14"/>
      <c r="B58" s="272"/>
      <c r="C58" s="269"/>
      <c r="D58" s="231"/>
      <c r="E58" s="256"/>
      <c r="F58" s="264"/>
      <c r="G58" s="281"/>
      <c r="H58" s="90" t="s">
        <v>66</v>
      </c>
      <c r="I58" s="31" t="s">
        <v>17</v>
      </c>
      <c r="J58" s="22">
        <v>1</v>
      </c>
      <c r="K58" s="19">
        <v>2</v>
      </c>
      <c r="L58" s="20">
        <v>3</v>
      </c>
      <c r="M58" s="21">
        <v>4</v>
      </c>
      <c r="N58" s="26">
        <v>5</v>
      </c>
      <c r="O58" s="90" t="s">
        <v>66</v>
      </c>
      <c r="P58" s="31" t="s">
        <v>17</v>
      </c>
      <c r="Q58" s="22">
        <v>1</v>
      </c>
      <c r="R58" s="19">
        <v>2</v>
      </c>
      <c r="S58" s="20">
        <v>3</v>
      </c>
      <c r="T58" s="21">
        <v>4</v>
      </c>
      <c r="U58" s="26">
        <v>5</v>
      </c>
      <c r="V58" s="14"/>
    </row>
    <row r="59" spans="1:22" s="2" customFormat="1" ht="18" customHeight="1">
      <c r="A59" s="14"/>
      <c r="B59" s="272"/>
      <c r="C59" s="269"/>
      <c r="D59" s="120">
        <v>1</v>
      </c>
      <c r="E59" s="1" t="s">
        <v>97</v>
      </c>
      <c r="F59" s="33">
        <v>20</v>
      </c>
      <c r="G59" s="113">
        <f t="shared" ref="G59:G70" si="9">I59+P59</f>
        <v>518.88</v>
      </c>
      <c r="H59" s="101" t="s">
        <v>130</v>
      </c>
      <c r="I59" s="85">
        <v>259.19</v>
      </c>
      <c r="J59" s="110">
        <v>51</v>
      </c>
      <c r="K59" s="107">
        <v>53</v>
      </c>
      <c r="L59" s="109">
        <v>52</v>
      </c>
      <c r="M59" s="107">
        <v>53</v>
      </c>
      <c r="N59" s="114">
        <v>50</v>
      </c>
      <c r="O59" s="101" t="s">
        <v>69</v>
      </c>
      <c r="P59" s="84">
        <v>259.69</v>
      </c>
      <c r="Q59" s="108">
        <v>54</v>
      </c>
      <c r="R59" s="110">
        <v>51</v>
      </c>
      <c r="S59" s="108">
        <v>54</v>
      </c>
      <c r="T59" s="109">
        <v>52</v>
      </c>
      <c r="U59" s="39">
        <v>49</v>
      </c>
      <c r="V59" s="14"/>
    </row>
    <row r="60" spans="1:22" s="2" customFormat="1" ht="18" customHeight="1">
      <c r="A60" s="14"/>
      <c r="B60" s="272"/>
      <c r="C60" s="269"/>
      <c r="D60" s="120">
        <v>2</v>
      </c>
      <c r="E60" s="1" t="s">
        <v>96</v>
      </c>
      <c r="F60" s="33">
        <v>18</v>
      </c>
      <c r="G60" s="113">
        <f t="shared" si="9"/>
        <v>513.20000000000005</v>
      </c>
      <c r="H60" s="101" t="s">
        <v>69</v>
      </c>
      <c r="I60" s="84">
        <v>262.38</v>
      </c>
      <c r="J60" s="109">
        <v>52</v>
      </c>
      <c r="K60" s="107">
        <v>53</v>
      </c>
      <c r="L60" s="108">
        <v>54</v>
      </c>
      <c r="M60" s="107">
        <v>53</v>
      </c>
      <c r="N60" s="114">
        <v>50</v>
      </c>
      <c r="O60" s="101" t="s">
        <v>68</v>
      </c>
      <c r="P60" s="128">
        <v>250.82</v>
      </c>
      <c r="Q60" s="110">
        <v>51</v>
      </c>
      <c r="R60" s="110">
        <v>51</v>
      </c>
      <c r="S60" s="114">
        <v>50</v>
      </c>
      <c r="T60" s="39">
        <v>50</v>
      </c>
      <c r="U60" s="39">
        <v>49</v>
      </c>
      <c r="V60" s="14"/>
    </row>
    <row r="61" spans="1:22" s="2" customFormat="1" ht="18" customHeight="1">
      <c r="A61" s="14"/>
      <c r="B61" s="272"/>
      <c r="C61" s="269"/>
      <c r="D61" s="120">
        <v>3</v>
      </c>
      <c r="E61" s="53" t="s">
        <v>139</v>
      </c>
      <c r="F61" s="33">
        <v>16</v>
      </c>
      <c r="G61" s="113">
        <f t="shared" si="9"/>
        <v>512.97</v>
      </c>
      <c r="H61" s="101" t="s">
        <v>72</v>
      </c>
      <c r="I61" s="86">
        <v>255.26</v>
      </c>
      <c r="J61" s="109">
        <v>52</v>
      </c>
      <c r="K61" s="107">
        <v>53</v>
      </c>
      <c r="L61" s="109">
        <v>52</v>
      </c>
      <c r="M61" s="114">
        <v>50</v>
      </c>
      <c r="N61" s="39">
        <v>48</v>
      </c>
      <c r="O61" s="101" t="s">
        <v>130</v>
      </c>
      <c r="P61" s="85">
        <v>257.70999999999998</v>
      </c>
      <c r="Q61" s="109">
        <v>52</v>
      </c>
      <c r="R61" s="109">
        <v>52</v>
      </c>
      <c r="S61" s="107">
        <v>53</v>
      </c>
      <c r="T61" s="109">
        <v>52</v>
      </c>
      <c r="U61" s="39">
        <v>49</v>
      </c>
      <c r="V61" s="14"/>
    </row>
    <row r="62" spans="1:22" s="2" customFormat="1" ht="18" customHeight="1">
      <c r="A62" s="14"/>
      <c r="B62" s="272"/>
      <c r="C62" s="269"/>
      <c r="D62" s="120">
        <v>4</v>
      </c>
      <c r="E62" s="1" t="s">
        <v>111</v>
      </c>
      <c r="F62" s="33">
        <v>15</v>
      </c>
      <c r="G62" s="67">
        <f t="shared" si="9"/>
        <v>499.26</v>
      </c>
      <c r="H62" s="101" t="s">
        <v>71</v>
      </c>
      <c r="I62" s="25">
        <v>247.19</v>
      </c>
      <c r="J62" s="39">
        <v>49</v>
      </c>
      <c r="K62" s="109">
        <v>52</v>
      </c>
      <c r="L62" s="39">
        <v>49</v>
      </c>
      <c r="M62" s="114">
        <v>50</v>
      </c>
      <c r="N62" s="39">
        <v>47</v>
      </c>
      <c r="O62" s="101" t="s">
        <v>76</v>
      </c>
      <c r="P62" s="86">
        <v>252.07</v>
      </c>
      <c r="Q62" s="114">
        <v>50</v>
      </c>
      <c r="R62" s="107">
        <v>53</v>
      </c>
      <c r="S62" s="110">
        <v>51</v>
      </c>
      <c r="T62" s="114">
        <v>50</v>
      </c>
      <c r="U62" s="39">
        <v>48</v>
      </c>
      <c r="V62" s="14"/>
    </row>
    <row r="63" spans="1:22" s="2" customFormat="1" ht="18" customHeight="1">
      <c r="A63" s="14"/>
      <c r="B63" s="272"/>
      <c r="C63" s="269"/>
      <c r="D63" s="120">
        <v>5</v>
      </c>
      <c r="E63" s="1" t="s">
        <v>117</v>
      </c>
      <c r="F63" s="33">
        <v>14</v>
      </c>
      <c r="G63" s="67">
        <f t="shared" si="9"/>
        <v>498.02</v>
      </c>
      <c r="H63" s="101" t="s">
        <v>76</v>
      </c>
      <c r="I63" s="25">
        <v>249.86</v>
      </c>
      <c r="J63" s="110">
        <v>51</v>
      </c>
      <c r="K63" s="114">
        <v>50</v>
      </c>
      <c r="L63" s="108">
        <v>54</v>
      </c>
      <c r="M63" s="114">
        <v>50</v>
      </c>
      <c r="N63" s="39">
        <v>45</v>
      </c>
      <c r="O63" s="101" t="s">
        <v>72</v>
      </c>
      <c r="P63" s="25">
        <v>248.16</v>
      </c>
      <c r="Q63" s="39">
        <v>48</v>
      </c>
      <c r="R63" s="110">
        <v>51</v>
      </c>
      <c r="S63" s="109">
        <v>52</v>
      </c>
      <c r="T63" s="114">
        <v>50</v>
      </c>
      <c r="U63" s="39">
        <v>47</v>
      </c>
      <c r="V63" s="14"/>
    </row>
    <row r="64" spans="1:22" s="2" customFormat="1" ht="18" customHeight="1">
      <c r="A64" s="14"/>
      <c r="B64" s="272"/>
      <c r="C64" s="269"/>
      <c r="D64" s="120">
        <v>6</v>
      </c>
      <c r="E64" s="1" t="s">
        <v>138</v>
      </c>
      <c r="F64" s="33">
        <v>13</v>
      </c>
      <c r="G64" s="67">
        <f t="shared" si="9"/>
        <v>496.14</v>
      </c>
      <c r="H64" s="101" t="s">
        <v>142</v>
      </c>
      <c r="I64" s="128">
        <v>251.56</v>
      </c>
      <c r="J64" s="110">
        <v>51</v>
      </c>
      <c r="K64" s="39">
        <v>49</v>
      </c>
      <c r="L64" s="109">
        <v>52</v>
      </c>
      <c r="M64" s="109">
        <v>52</v>
      </c>
      <c r="N64" s="39">
        <v>48</v>
      </c>
      <c r="O64" s="101" t="s">
        <v>131</v>
      </c>
      <c r="P64" s="25">
        <v>244.58</v>
      </c>
      <c r="Q64" s="39">
        <v>47</v>
      </c>
      <c r="R64" s="39">
        <v>49</v>
      </c>
      <c r="S64" s="109">
        <v>52</v>
      </c>
      <c r="T64" s="39">
        <v>49</v>
      </c>
      <c r="U64" s="39">
        <v>48</v>
      </c>
      <c r="V64" s="14"/>
    </row>
    <row r="65" spans="1:27" s="2" customFormat="1" ht="18" customHeight="1">
      <c r="A65" s="14"/>
      <c r="B65" s="272"/>
      <c r="C65" s="269"/>
      <c r="D65" s="120">
        <v>7</v>
      </c>
      <c r="E65" s="1" t="s">
        <v>122</v>
      </c>
      <c r="F65" s="33">
        <v>12</v>
      </c>
      <c r="G65" s="67">
        <f t="shared" si="9"/>
        <v>493.53</v>
      </c>
      <c r="H65" s="101" t="s">
        <v>78</v>
      </c>
      <c r="I65" s="25">
        <v>248.27</v>
      </c>
      <c r="J65" s="114">
        <v>50</v>
      </c>
      <c r="K65" s="110">
        <v>51</v>
      </c>
      <c r="L65" s="110">
        <v>51</v>
      </c>
      <c r="M65" s="39">
        <v>49</v>
      </c>
      <c r="N65" s="39">
        <v>47</v>
      </c>
      <c r="O65" s="101" t="s">
        <v>80</v>
      </c>
      <c r="P65" s="25">
        <v>245.26</v>
      </c>
      <c r="Q65" s="110">
        <v>51</v>
      </c>
      <c r="R65" s="39">
        <v>49</v>
      </c>
      <c r="S65" s="39">
        <v>48</v>
      </c>
      <c r="T65" s="114">
        <v>50</v>
      </c>
      <c r="U65" s="39">
        <v>47</v>
      </c>
      <c r="V65" s="14"/>
    </row>
    <row r="66" spans="1:27" s="2" customFormat="1" ht="18" customHeight="1">
      <c r="A66" s="14"/>
      <c r="B66" s="272"/>
      <c r="C66" s="269"/>
      <c r="D66" s="120">
        <v>8</v>
      </c>
      <c r="E66" s="1" t="s">
        <v>129</v>
      </c>
      <c r="F66" s="33">
        <v>11</v>
      </c>
      <c r="G66" s="67">
        <f t="shared" si="9"/>
        <v>493.29999999999995</v>
      </c>
      <c r="H66" s="101" t="s">
        <v>80</v>
      </c>
      <c r="I66" s="25">
        <v>247.7</v>
      </c>
      <c r="J66" s="110">
        <v>51</v>
      </c>
      <c r="K66" s="114">
        <v>50</v>
      </c>
      <c r="L66" s="114">
        <v>50</v>
      </c>
      <c r="M66" s="114">
        <v>50</v>
      </c>
      <c r="N66" s="39">
        <v>47</v>
      </c>
      <c r="O66" s="101" t="s">
        <v>75</v>
      </c>
      <c r="P66" s="25">
        <v>245.6</v>
      </c>
      <c r="Q66" s="114">
        <v>50</v>
      </c>
      <c r="R66" s="39">
        <v>49</v>
      </c>
      <c r="S66" s="114">
        <v>50</v>
      </c>
      <c r="T66" s="39">
        <v>49</v>
      </c>
      <c r="U66" s="39">
        <v>48</v>
      </c>
      <c r="V66" s="14"/>
    </row>
    <row r="67" spans="1:27" s="2" customFormat="1" ht="18" customHeight="1">
      <c r="A67" s="14"/>
      <c r="B67" s="272"/>
      <c r="C67" s="269"/>
      <c r="D67" s="120">
        <v>9</v>
      </c>
      <c r="E67" s="106" t="s">
        <v>127</v>
      </c>
      <c r="F67" s="33">
        <v>10</v>
      </c>
      <c r="G67" s="67">
        <f t="shared" si="9"/>
        <v>493.13</v>
      </c>
      <c r="H67" s="101" t="s">
        <v>131</v>
      </c>
      <c r="I67" s="25">
        <v>245.12</v>
      </c>
      <c r="J67" s="39">
        <v>48</v>
      </c>
      <c r="K67" s="110">
        <v>51</v>
      </c>
      <c r="L67" s="110">
        <v>51</v>
      </c>
      <c r="M67" s="39">
        <v>49</v>
      </c>
      <c r="N67" s="39">
        <v>46</v>
      </c>
      <c r="O67" s="101" t="s">
        <v>132</v>
      </c>
      <c r="P67" s="25">
        <v>248.01</v>
      </c>
      <c r="Q67" s="114">
        <v>50</v>
      </c>
      <c r="R67" s="110">
        <v>51</v>
      </c>
      <c r="S67" s="110">
        <v>51</v>
      </c>
      <c r="T67" s="39">
        <v>48</v>
      </c>
      <c r="U67" s="39">
        <v>48</v>
      </c>
      <c r="V67" s="14"/>
    </row>
    <row r="68" spans="1:27" s="2" customFormat="1" ht="18" customHeight="1">
      <c r="A68" s="14"/>
      <c r="B68" s="272"/>
      <c r="C68" s="269"/>
      <c r="D68" s="120">
        <v>10</v>
      </c>
      <c r="E68" s="53" t="s">
        <v>114</v>
      </c>
      <c r="F68" s="33">
        <v>9</v>
      </c>
      <c r="G68" s="67">
        <f t="shared" si="9"/>
        <v>488.44</v>
      </c>
      <c r="H68" s="101" t="s">
        <v>132</v>
      </c>
      <c r="I68" s="25">
        <v>247.24</v>
      </c>
      <c r="J68" s="39">
        <v>49</v>
      </c>
      <c r="K68" s="114">
        <v>50</v>
      </c>
      <c r="L68" s="110">
        <v>51</v>
      </c>
      <c r="M68" s="39">
        <v>49</v>
      </c>
      <c r="N68" s="39">
        <v>48</v>
      </c>
      <c r="O68" s="101" t="s">
        <v>133</v>
      </c>
      <c r="P68" s="25">
        <v>241.2</v>
      </c>
      <c r="Q68" s="39">
        <v>49</v>
      </c>
      <c r="R68" s="39">
        <v>48</v>
      </c>
      <c r="S68" s="39">
        <v>49</v>
      </c>
      <c r="T68" s="39">
        <v>49</v>
      </c>
      <c r="U68" s="39">
        <v>46</v>
      </c>
      <c r="V68" s="14"/>
    </row>
    <row r="69" spans="1:27" s="2" customFormat="1" ht="18" customHeight="1">
      <c r="A69" s="14"/>
      <c r="B69" s="272"/>
      <c r="C69" s="269"/>
      <c r="D69" s="120">
        <v>11</v>
      </c>
      <c r="E69" s="53" t="s">
        <v>116</v>
      </c>
      <c r="F69" s="33">
        <v>8</v>
      </c>
      <c r="G69" s="67">
        <f t="shared" si="9"/>
        <v>488.43</v>
      </c>
      <c r="H69" s="101" t="s">
        <v>133</v>
      </c>
      <c r="I69" s="25">
        <v>237.22</v>
      </c>
      <c r="J69" s="39">
        <v>49</v>
      </c>
      <c r="K69" s="39">
        <v>48</v>
      </c>
      <c r="L69" s="39">
        <v>47</v>
      </c>
      <c r="M69" s="39">
        <v>46</v>
      </c>
      <c r="N69" s="39">
        <v>47</v>
      </c>
      <c r="O69" s="101" t="s">
        <v>71</v>
      </c>
      <c r="P69" s="128">
        <v>251.21</v>
      </c>
      <c r="Q69" s="114">
        <v>50</v>
      </c>
      <c r="R69" s="110">
        <v>51</v>
      </c>
      <c r="S69" s="110">
        <v>51</v>
      </c>
      <c r="T69" s="114">
        <v>50</v>
      </c>
      <c r="U69" s="39">
        <v>49</v>
      </c>
      <c r="V69" s="14"/>
    </row>
    <row r="70" spans="1:27" s="2" customFormat="1" ht="18" customHeight="1">
      <c r="A70" s="14"/>
      <c r="B70" s="272"/>
      <c r="C70" s="269"/>
      <c r="D70" s="120">
        <v>12</v>
      </c>
      <c r="E70" s="1" t="s">
        <v>121</v>
      </c>
      <c r="F70" s="33">
        <v>7</v>
      </c>
      <c r="G70" s="67">
        <f t="shared" si="9"/>
        <v>471.55</v>
      </c>
      <c r="H70" s="101" t="s">
        <v>75</v>
      </c>
      <c r="I70" s="25">
        <v>231.94</v>
      </c>
      <c r="J70" s="39">
        <v>45</v>
      </c>
      <c r="K70" s="39">
        <v>47</v>
      </c>
      <c r="L70" s="39">
        <v>47</v>
      </c>
      <c r="M70" s="39">
        <v>48</v>
      </c>
      <c r="N70" s="39">
        <v>45</v>
      </c>
      <c r="O70" s="101" t="s">
        <v>78</v>
      </c>
      <c r="P70" s="25">
        <v>239.61</v>
      </c>
      <c r="Q70" s="39">
        <v>48</v>
      </c>
      <c r="R70" s="39">
        <v>48</v>
      </c>
      <c r="S70" s="110">
        <v>51</v>
      </c>
      <c r="T70" s="39">
        <v>48</v>
      </c>
      <c r="U70" s="39">
        <v>45</v>
      </c>
      <c r="V70" s="14"/>
    </row>
    <row r="71" spans="1:27" s="2" customFormat="1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X71"/>
      <c r="Y71"/>
      <c r="Z71"/>
      <c r="AA71"/>
    </row>
  </sheetData>
  <sortState ref="E59:U70">
    <sortCondition descending="1" ref="G59:G70"/>
  </sortState>
  <mergeCells count="149">
    <mergeCell ref="F11:G11"/>
    <mergeCell ref="F12:G12"/>
    <mergeCell ref="F13:G13"/>
    <mergeCell ref="F19:G19"/>
    <mergeCell ref="K11:L11"/>
    <mergeCell ref="M11:N11"/>
    <mergeCell ref="O11:P11"/>
    <mergeCell ref="K12:L12"/>
    <mergeCell ref="M12:N12"/>
    <mergeCell ref="O12:P12"/>
    <mergeCell ref="K13:L13"/>
    <mergeCell ref="M13:N13"/>
    <mergeCell ref="O13:P13"/>
    <mergeCell ref="K14:L14"/>
    <mergeCell ref="M14:N14"/>
    <mergeCell ref="O14:P14"/>
    <mergeCell ref="K15:L15"/>
    <mergeCell ref="M15:N15"/>
    <mergeCell ref="F17:G17"/>
    <mergeCell ref="K52:L52"/>
    <mergeCell ref="M52:N52"/>
    <mergeCell ref="O52:P52"/>
    <mergeCell ref="K53:L53"/>
    <mergeCell ref="M53:N53"/>
    <mergeCell ref="O53:P53"/>
    <mergeCell ref="K54:L54"/>
    <mergeCell ref="M54:N54"/>
    <mergeCell ref="O54:P54"/>
    <mergeCell ref="Q7:Q8"/>
    <mergeCell ref="H7:H8"/>
    <mergeCell ref="I7:J7"/>
    <mergeCell ref="R7:R8"/>
    <mergeCell ref="B2:D2"/>
    <mergeCell ref="E2:S2"/>
    <mergeCell ref="T2:U2"/>
    <mergeCell ref="B6:B70"/>
    <mergeCell ref="C6:C36"/>
    <mergeCell ref="D6:Q6"/>
    <mergeCell ref="D7:D8"/>
    <mergeCell ref="E7:E8"/>
    <mergeCell ref="F7:G8"/>
    <mergeCell ref="K7:L8"/>
    <mergeCell ref="K41:L42"/>
    <mergeCell ref="K43:L43"/>
    <mergeCell ref="M43:N43"/>
    <mergeCell ref="O43:P43"/>
    <mergeCell ref="K44:L44"/>
    <mergeCell ref="M44:N44"/>
    <mergeCell ref="O44:P44"/>
    <mergeCell ref="K45:L45"/>
    <mergeCell ref="M45:N45"/>
    <mergeCell ref="O45:P45"/>
    <mergeCell ref="F9:G9"/>
    <mergeCell ref="F10:G10"/>
    <mergeCell ref="M7:N8"/>
    <mergeCell ref="O7:P8"/>
    <mergeCell ref="K9:L9"/>
    <mergeCell ref="M9:N9"/>
    <mergeCell ref="O9:P9"/>
    <mergeCell ref="K10:L10"/>
    <mergeCell ref="M10:N10"/>
    <mergeCell ref="O10:P10"/>
    <mergeCell ref="Z12:AA12"/>
    <mergeCell ref="Z13:AA13"/>
    <mergeCell ref="F14:G14"/>
    <mergeCell ref="Z14:AA14"/>
    <mergeCell ref="F15:G15"/>
    <mergeCell ref="Z15:AA15"/>
    <mergeCell ref="O15:P15"/>
    <mergeCell ref="F16:G16"/>
    <mergeCell ref="Z16:AA16"/>
    <mergeCell ref="Z17:AA17"/>
    <mergeCell ref="K16:L16"/>
    <mergeCell ref="M16:N16"/>
    <mergeCell ref="O16:P16"/>
    <mergeCell ref="K17:L17"/>
    <mergeCell ref="M17:N17"/>
    <mergeCell ref="O17:P17"/>
    <mergeCell ref="F18:G18"/>
    <mergeCell ref="Z18:AA18"/>
    <mergeCell ref="F20:G20"/>
    <mergeCell ref="Z20:AA20"/>
    <mergeCell ref="K18:L18"/>
    <mergeCell ref="M18:N18"/>
    <mergeCell ref="O18:P18"/>
    <mergeCell ref="K19:L19"/>
    <mergeCell ref="M19:N19"/>
    <mergeCell ref="O19:P19"/>
    <mergeCell ref="K20:L20"/>
    <mergeCell ref="M20:N20"/>
    <mergeCell ref="O20:P20"/>
    <mergeCell ref="Z21:AA21"/>
    <mergeCell ref="D22:U22"/>
    <mergeCell ref="Z22:AA22"/>
    <mergeCell ref="D23:D24"/>
    <mergeCell ref="E23:E24"/>
    <mergeCell ref="F23:F24"/>
    <mergeCell ref="G23:G24"/>
    <mergeCell ref="H23:N23"/>
    <mergeCell ref="O23:U23"/>
    <mergeCell ref="Z23:AA23"/>
    <mergeCell ref="I41:J41"/>
    <mergeCell ref="R41:R42"/>
    <mergeCell ref="C40:C70"/>
    <mergeCell ref="D40:P40"/>
    <mergeCell ref="D41:D42"/>
    <mergeCell ref="E41:E42"/>
    <mergeCell ref="F41:G42"/>
    <mergeCell ref="M41:N42"/>
    <mergeCell ref="O41:P42"/>
    <mergeCell ref="Q41:Q42"/>
    <mergeCell ref="H41:H42"/>
    <mergeCell ref="K46:L46"/>
    <mergeCell ref="M46:N46"/>
    <mergeCell ref="O46:P46"/>
    <mergeCell ref="K47:L47"/>
    <mergeCell ref="M47:N47"/>
    <mergeCell ref="O47:P47"/>
    <mergeCell ref="K48:L48"/>
    <mergeCell ref="M48:N48"/>
    <mergeCell ref="O48:P48"/>
    <mergeCell ref="K49:L49"/>
    <mergeCell ref="M49:N49"/>
    <mergeCell ref="O49:P49"/>
    <mergeCell ref="F45:G45"/>
    <mergeCell ref="F46:G46"/>
    <mergeCell ref="F43:G43"/>
    <mergeCell ref="F44:G44"/>
    <mergeCell ref="F50:G50"/>
    <mergeCell ref="F47:G47"/>
    <mergeCell ref="F48:G48"/>
    <mergeCell ref="O57:U57"/>
    <mergeCell ref="F52:G52"/>
    <mergeCell ref="F51:G51"/>
    <mergeCell ref="D56:U56"/>
    <mergeCell ref="D57:D58"/>
    <mergeCell ref="E57:E58"/>
    <mergeCell ref="F57:F58"/>
    <mergeCell ref="G57:G58"/>
    <mergeCell ref="H57:N57"/>
    <mergeCell ref="F49:G49"/>
    <mergeCell ref="F54:G54"/>
    <mergeCell ref="F53:G53"/>
    <mergeCell ref="K50:L50"/>
    <mergeCell ref="M50:N50"/>
    <mergeCell ref="O50:P50"/>
    <mergeCell ref="K51:L51"/>
    <mergeCell ref="M51:N51"/>
    <mergeCell ref="O51:P5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A75"/>
  <sheetViews>
    <sheetView topLeftCell="A23" zoomScale="90" zoomScaleNormal="90" workbookViewId="0">
      <selection activeCell="K48" sqref="K48:L48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11" width="10.7109375" style="4" customWidth="1"/>
    <col min="12" max="16" width="10.7109375" style="9" customWidth="1"/>
    <col min="17" max="22" width="9.7109375" style="2" customWidth="1"/>
    <col min="23" max="23" width="4.5703125" style="2" customWidth="1"/>
  </cols>
  <sheetData>
    <row r="1" spans="1:27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</row>
    <row r="2" spans="1:27" ht="43.5" customHeight="1">
      <c r="A2" s="14"/>
      <c r="B2" s="245"/>
      <c r="C2" s="245"/>
      <c r="D2" s="245"/>
      <c r="E2" s="241" t="s">
        <v>148</v>
      </c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39" t="s">
        <v>113</v>
      </c>
      <c r="U2" s="239"/>
      <c r="V2" s="16"/>
    </row>
    <row r="3" spans="1:27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8"/>
      <c r="Q3" s="5"/>
      <c r="R3" s="16"/>
      <c r="S3" s="16"/>
      <c r="T3" s="16"/>
      <c r="U3" s="16"/>
      <c r="V3" s="16"/>
    </row>
    <row r="4" spans="1:27" s="2" customFormat="1" ht="12.75">
      <c r="A4" s="40"/>
      <c r="B4" s="30"/>
      <c r="C4" s="40"/>
      <c r="D4" s="30"/>
      <c r="E4" s="40"/>
      <c r="F4" s="30"/>
      <c r="G4" s="40"/>
      <c r="H4" s="40"/>
      <c r="I4" s="30"/>
      <c r="J4" s="40"/>
      <c r="K4" s="30"/>
      <c r="L4" s="40"/>
      <c r="M4" s="30"/>
      <c r="N4" s="40"/>
      <c r="O4" s="40"/>
      <c r="P4" s="30"/>
      <c r="Q4" s="40"/>
      <c r="R4" s="30"/>
      <c r="S4" s="40"/>
      <c r="T4" s="30"/>
      <c r="U4" s="40"/>
      <c r="V4" s="40"/>
    </row>
    <row r="5" spans="1:27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7" s="2" customFormat="1" ht="18" customHeight="1">
      <c r="A6" s="14"/>
      <c r="B6" s="272">
        <v>45262</v>
      </c>
      <c r="C6" s="269" t="s">
        <v>23</v>
      </c>
      <c r="D6" s="257" t="s">
        <v>140</v>
      </c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16"/>
      <c r="S6" s="16"/>
      <c r="T6" s="16"/>
      <c r="U6" s="16"/>
      <c r="V6" s="5"/>
    </row>
    <row r="7" spans="1:27" s="2" customFormat="1" ht="18" customHeight="1">
      <c r="A7" s="14"/>
      <c r="B7" s="272"/>
      <c r="C7" s="269"/>
      <c r="D7" s="259" t="s">
        <v>1</v>
      </c>
      <c r="E7" s="270" t="s">
        <v>14</v>
      </c>
      <c r="F7" s="212" t="s">
        <v>144</v>
      </c>
      <c r="G7" s="256"/>
      <c r="H7" s="284" t="s">
        <v>3</v>
      </c>
      <c r="I7" s="273" t="s">
        <v>83</v>
      </c>
      <c r="J7" s="273"/>
      <c r="K7" s="246" t="s">
        <v>145</v>
      </c>
      <c r="L7" s="247"/>
      <c r="M7" s="275" t="s">
        <v>0</v>
      </c>
      <c r="N7" s="276"/>
      <c r="O7" s="246" t="s">
        <v>11</v>
      </c>
      <c r="P7" s="247"/>
      <c r="Q7" s="282" t="s">
        <v>27</v>
      </c>
      <c r="R7" s="268" t="s">
        <v>65</v>
      </c>
      <c r="S7" s="16"/>
      <c r="T7" s="32" t="s">
        <v>101</v>
      </c>
      <c r="U7" s="16"/>
      <c r="V7" s="5"/>
    </row>
    <row r="8" spans="1:27" s="2" customFormat="1" ht="18" customHeight="1">
      <c r="A8" s="14"/>
      <c r="B8" s="272"/>
      <c r="C8" s="269"/>
      <c r="D8" s="259"/>
      <c r="E8" s="271"/>
      <c r="F8" s="256"/>
      <c r="G8" s="256"/>
      <c r="H8" s="285"/>
      <c r="I8" s="125" t="s">
        <v>81</v>
      </c>
      <c r="J8" s="125" t="s">
        <v>82</v>
      </c>
      <c r="K8" s="248"/>
      <c r="L8" s="249"/>
      <c r="M8" s="277"/>
      <c r="N8" s="278"/>
      <c r="O8" s="248"/>
      <c r="P8" s="249"/>
      <c r="Q8" s="283"/>
      <c r="R8" s="268"/>
      <c r="S8" s="16"/>
      <c r="T8" s="32" t="s">
        <v>100</v>
      </c>
      <c r="U8" s="16"/>
      <c r="V8" s="5"/>
      <c r="X8" s="90" t="s">
        <v>77</v>
      </c>
    </row>
    <row r="9" spans="1:27" s="2" customFormat="1" ht="18" customHeight="1">
      <c r="A9" s="14"/>
      <c r="B9" s="272"/>
      <c r="C9" s="269"/>
      <c r="D9" s="124">
        <v>1</v>
      </c>
      <c r="E9" s="1" t="s">
        <v>152</v>
      </c>
      <c r="F9" s="243" t="s">
        <v>149</v>
      </c>
      <c r="G9" s="244"/>
      <c r="H9" s="79">
        <v>6.5119999999999996</v>
      </c>
      <c r="I9" s="89"/>
      <c r="J9" s="89"/>
      <c r="K9" s="243" t="s">
        <v>153</v>
      </c>
      <c r="L9" s="244"/>
      <c r="M9" s="243" t="s">
        <v>167</v>
      </c>
      <c r="N9" s="244"/>
      <c r="O9" s="243" t="s">
        <v>60</v>
      </c>
      <c r="P9" s="244"/>
      <c r="Q9" s="32" t="s">
        <v>99</v>
      </c>
      <c r="R9" s="61">
        <v>2</v>
      </c>
      <c r="S9" s="16"/>
      <c r="T9" s="82" t="s">
        <v>102</v>
      </c>
      <c r="U9" s="16"/>
      <c r="V9" s="5"/>
      <c r="X9" s="90" t="s">
        <v>67</v>
      </c>
    </row>
    <row r="10" spans="1:27" s="2" customFormat="1" ht="18" customHeight="1">
      <c r="A10" s="14"/>
      <c r="B10" s="272"/>
      <c r="C10" s="269"/>
      <c r="D10" s="124">
        <v>2</v>
      </c>
      <c r="E10" s="1" t="s">
        <v>155</v>
      </c>
      <c r="F10" s="243" t="s">
        <v>153</v>
      </c>
      <c r="G10" s="244"/>
      <c r="H10" s="79">
        <v>6.5750000000000002</v>
      </c>
      <c r="I10" s="112">
        <f>H10-$H$9</f>
        <v>6.3000000000000611E-2</v>
      </c>
      <c r="J10" s="102"/>
      <c r="K10" s="243" t="s">
        <v>150</v>
      </c>
      <c r="L10" s="244"/>
      <c r="M10" s="243" t="s">
        <v>147</v>
      </c>
      <c r="N10" s="244"/>
      <c r="O10" s="243" t="s">
        <v>124</v>
      </c>
      <c r="P10" s="244"/>
      <c r="Q10" s="32" t="s">
        <v>99</v>
      </c>
      <c r="R10" s="62">
        <v>3</v>
      </c>
      <c r="S10" s="16"/>
      <c r="T10" s="32" t="s">
        <v>99</v>
      </c>
      <c r="U10" s="16"/>
      <c r="V10" s="5"/>
      <c r="X10" s="90" t="s">
        <v>69</v>
      </c>
    </row>
    <row r="11" spans="1:27" s="2" customFormat="1" ht="18" customHeight="1">
      <c r="A11" s="14"/>
      <c r="B11" s="272"/>
      <c r="C11" s="269"/>
      <c r="D11" s="124">
        <v>3</v>
      </c>
      <c r="E11" s="1" t="s">
        <v>97</v>
      </c>
      <c r="F11" s="243" t="s">
        <v>61</v>
      </c>
      <c r="G11" s="244"/>
      <c r="H11" s="79">
        <v>6.6029999999999998</v>
      </c>
      <c r="I11" s="112">
        <f t="shared" ref="I11:I22" si="0">H11-$H$9</f>
        <v>9.1000000000000192E-2</v>
      </c>
      <c r="J11" s="80">
        <f t="shared" ref="J11:J22" si="1">H11-H10</f>
        <v>2.7999999999999581E-2</v>
      </c>
      <c r="K11" s="243" t="s">
        <v>34</v>
      </c>
      <c r="L11" s="244"/>
      <c r="M11" s="243" t="s">
        <v>120</v>
      </c>
      <c r="N11" s="244"/>
      <c r="O11" s="243" t="s">
        <v>98</v>
      </c>
      <c r="P11" s="244"/>
      <c r="Q11" s="32" t="s">
        <v>99</v>
      </c>
      <c r="R11" s="64">
        <v>5</v>
      </c>
      <c r="S11" s="16"/>
      <c r="T11" s="16"/>
      <c r="U11" s="16"/>
      <c r="V11" s="5"/>
      <c r="X11" s="90" t="s">
        <v>72</v>
      </c>
    </row>
    <row r="12" spans="1:27" s="2" customFormat="1" ht="18" customHeight="1">
      <c r="A12" s="14"/>
      <c r="B12" s="272"/>
      <c r="C12" s="269"/>
      <c r="D12" s="133">
        <v>4</v>
      </c>
      <c r="E12" s="53" t="s">
        <v>117</v>
      </c>
      <c r="F12" s="243" t="s">
        <v>85</v>
      </c>
      <c r="G12" s="244"/>
      <c r="H12" s="79">
        <v>6.6310000000000002</v>
      </c>
      <c r="I12" s="98">
        <f t="shared" si="0"/>
        <v>0.11900000000000066</v>
      </c>
      <c r="J12" s="80">
        <f t="shared" si="1"/>
        <v>2.8000000000000469E-2</v>
      </c>
      <c r="K12" s="243" t="s">
        <v>36</v>
      </c>
      <c r="L12" s="244"/>
      <c r="M12" s="243" t="s">
        <v>158</v>
      </c>
      <c r="N12" s="244"/>
      <c r="O12" s="243" t="s">
        <v>124</v>
      </c>
      <c r="P12" s="244"/>
      <c r="Q12" s="32" t="s">
        <v>99</v>
      </c>
      <c r="R12" s="60">
        <v>1</v>
      </c>
      <c r="S12" s="16"/>
      <c r="T12" s="60">
        <v>1</v>
      </c>
      <c r="U12" s="16"/>
      <c r="V12" s="5"/>
      <c r="X12" s="90"/>
    </row>
    <row r="13" spans="1:27" s="2" customFormat="1" ht="18" customHeight="1">
      <c r="A13" s="14"/>
      <c r="B13" s="272"/>
      <c r="C13" s="269"/>
      <c r="D13" s="133">
        <v>5</v>
      </c>
      <c r="E13" s="1" t="s">
        <v>111</v>
      </c>
      <c r="F13" s="243" t="s">
        <v>151</v>
      </c>
      <c r="G13" s="244"/>
      <c r="H13" s="79">
        <v>6.7549999999999999</v>
      </c>
      <c r="I13" s="98">
        <f t="shared" si="0"/>
        <v>0.24300000000000033</v>
      </c>
      <c r="J13" s="29">
        <f t="shared" si="1"/>
        <v>0.12399999999999967</v>
      </c>
      <c r="K13" s="243" t="s">
        <v>85</v>
      </c>
      <c r="L13" s="244"/>
      <c r="M13" s="243" t="s">
        <v>158</v>
      </c>
      <c r="N13" s="244"/>
      <c r="O13" s="243" t="s">
        <v>126</v>
      </c>
      <c r="P13" s="244"/>
      <c r="Q13" s="32" t="s">
        <v>100</v>
      </c>
      <c r="R13" s="65">
        <v>6</v>
      </c>
      <c r="S13" s="16"/>
      <c r="T13" s="61">
        <v>2</v>
      </c>
      <c r="U13" s="16"/>
      <c r="V13" s="5"/>
      <c r="X13" s="90"/>
    </row>
    <row r="14" spans="1:27" s="2" customFormat="1" ht="18" customHeight="1">
      <c r="A14" s="14"/>
      <c r="B14" s="272"/>
      <c r="C14" s="269"/>
      <c r="D14" s="133">
        <v>6</v>
      </c>
      <c r="E14" s="53" t="s">
        <v>138</v>
      </c>
      <c r="F14" s="243" t="s">
        <v>119</v>
      </c>
      <c r="G14" s="244"/>
      <c r="H14" s="79">
        <v>6.76</v>
      </c>
      <c r="I14" s="98">
        <f t="shared" si="0"/>
        <v>0.24800000000000022</v>
      </c>
      <c r="J14" s="79">
        <f t="shared" si="1"/>
        <v>4.9999999999998934E-3</v>
      </c>
      <c r="K14" s="243" t="s">
        <v>135</v>
      </c>
      <c r="L14" s="244"/>
      <c r="M14" s="243" t="s">
        <v>147</v>
      </c>
      <c r="N14" s="244"/>
      <c r="O14" s="243" t="s">
        <v>98</v>
      </c>
      <c r="P14" s="244"/>
      <c r="Q14" s="32" t="s">
        <v>101</v>
      </c>
      <c r="R14" s="63">
        <v>4</v>
      </c>
      <c r="S14" s="16"/>
      <c r="T14" s="62">
        <v>3</v>
      </c>
      <c r="U14" s="16"/>
      <c r="V14" s="5"/>
      <c r="X14" s="90"/>
    </row>
    <row r="15" spans="1:27" s="2" customFormat="1" ht="18" customHeight="1">
      <c r="A15" s="14"/>
      <c r="B15" s="272"/>
      <c r="C15" s="269"/>
      <c r="D15" s="133">
        <v>7</v>
      </c>
      <c r="E15" s="1" t="s">
        <v>96</v>
      </c>
      <c r="F15" s="243" t="s">
        <v>35</v>
      </c>
      <c r="G15" s="244"/>
      <c r="H15" s="79">
        <v>6.7880000000000003</v>
      </c>
      <c r="I15" s="98">
        <f t="shared" si="0"/>
        <v>0.27600000000000069</v>
      </c>
      <c r="J15" s="80">
        <f t="shared" si="1"/>
        <v>2.8000000000000469E-2</v>
      </c>
      <c r="K15" s="243" t="s">
        <v>61</v>
      </c>
      <c r="L15" s="244"/>
      <c r="M15" s="243" t="s">
        <v>120</v>
      </c>
      <c r="N15" s="244"/>
      <c r="O15" s="243" t="s">
        <v>87</v>
      </c>
      <c r="P15" s="244"/>
      <c r="Q15" s="32" t="s">
        <v>99</v>
      </c>
      <c r="R15" s="66">
        <v>7</v>
      </c>
      <c r="S15" s="16"/>
      <c r="T15" s="63">
        <v>4</v>
      </c>
      <c r="U15" s="16"/>
      <c r="V15" s="5"/>
      <c r="X15" s="90" t="s">
        <v>68</v>
      </c>
      <c r="Z15" s="254" t="s">
        <v>61</v>
      </c>
      <c r="AA15" s="255"/>
    </row>
    <row r="16" spans="1:27" s="2" customFormat="1" ht="18" customHeight="1">
      <c r="A16" s="14"/>
      <c r="B16" s="272"/>
      <c r="C16" s="269"/>
      <c r="D16" s="133">
        <v>8</v>
      </c>
      <c r="E16" s="1" t="s">
        <v>139</v>
      </c>
      <c r="F16" s="243" t="s">
        <v>36</v>
      </c>
      <c r="G16" s="244"/>
      <c r="H16" s="79">
        <v>6.7910000000000004</v>
      </c>
      <c r="I16" s="98">
        <f t="shared" si="0"/>
        <v>0.2790000000000008</v>
      </c>
      <c r="J16" s="79">
        <f t="shared" si="1"/>
        <v>3.0000000000001137E-3</v>
      </c>
      <c r="K16" s="243" t="s">
        <v>35</v>
      </c>
      <c r="L16" s="244"/>
      <c r="M16" s="243" t="s">
        <v>89</v>
      </c>
      <c r="N16" s="244"/>
      <c r="O16" s="243" t="s">
        <v>87</v>
      </c>
      <c r="P16" s="244"/>
      <c r="Q16" s="32" t="s">
        <v>99</v>
      </c>
      <c r="R16" s="60">
        <v>1</v>
      </c>
      <c r="S16" s="16"/>
      <c r="T16" s="64">
        <v>5</v>
      </c>
      <c r="U16" s="16"/>
      <c r="V16" s="5"/>
      <c r="X16" s="90" t="s">
        <v>76</v>
      </c>
      <c r="Z16" s="254" t="s">
        <v>85</v>
      </c>
      <c r="AA16" s="255"/>
    </row>
    <row r="17" spans="1:27" s="2" customFormat="1" ht="18" customHeight="1">
      <c r="A17" s="14"/>
      <c r="B17" s="272"/>
      <c r="C17" s="269"/>
      <c r="D17" s="133">
        <v>9</v>
      </c>
      <c r="E17" s="1" t="s">
        <v>154</v>
      </c>
      <c r="F17" s="243" t="s">
        <v>150</v>
      </c>
      <c r="G17" s="244"/>
      <c r="H17" s="79">
        <v>6.7949999999999999</v>
      </c>
      <c r="I17" s="98">
        <f t="shared" si="0"/>
        <v>0.28300000000000036</v>
      </c>
      <c r="J17" s="79">
        <f t="shared" si="1"/>
        <v>3.9999999999995595E-3</v>
      </c>
      <c r="K17" s="243" t="s">
        <v>149</v>
      </c>
      <c r="L17" s="244"/>
      <c r="M17" s="243" t="s">
        <v>156</v>
      </c>
      <c r="N17" s="244"/>
      <c r="O17" s="243" t="s">
        <v>60</v>
      </c>
      <c r="P17" s="244"/>
      <c r="Q17" s="32" t="s">
        <v>99</v>
      </c>
      <c r="R17" s="65">
        <v>6</v>
      </c>
      <c r="S17" s="16"/>
      <c r="T17" s="65">
        <v>6</v>
      </c>
      <c r="U17" s="16"/>
      <c r="V17" s="5"/>
      <c r="X17" s="90" t="s">
        <v>71</v>
      </c>
      <c r="Z17" s="254" t="s">
        <v>34</v>
      </c>
      <c r="AA17" s="255"/>
    </row>
    <row r="18" spans="1:27" s="2" customFormat="1" ht="18" customHeight="1">
      <c r="A18" s="14"/>
      <c r="B18" s="272"/>
      <c r="C18" s="269"/>
      <c r="D18" s="133">
        <v>10</v>
      </c>
      <c r="E18" s="1" t="s">
        <v>116</v>
      </c>
      <c r="F18" s="243" t="s">
        <v>2</v>
      </c>
      <c r="G18" s="244"/>
      <c r="H18" s="80">
        <v>6.8529999999999998</v>
      </c>
      <c r="I18" s="98">
        <f t="shared" si="0"/>
        <v>0.34100000000000019</v>
      </c>
      <c r="J18" s="80">
        <f t="shared" si="1"/>
        <v>5.7999999999999829E-2</v>
      </c>
      <c r="K18" s="243" t="s">
        <v>151</v>
      </c>
      <c r="L18" s="244"/>
      <c r="M18" s="243" t="s">
        <v>147</v>
      </c>
      <c r="N18" s="244"/>
      <c r="O18" s="243" t="s">
        <v>126</v>
      </c>
      <c r="P18" s="244"/>
      <c r="Q18" s="32" t="s">
        <v>100</v>
      </c>
      <c r="R18" s="66">
        <v>7</v>
      </c>
      <c r="S18" s="16"/>
      <c r="T18" s="66">
        <v>7</v>
      </c>
      <c r="U18" s="16"/>
      <c r="V18" s="5"/>
      <c r="X18" s="90" t="s">
        <v>90</v>
      </c>
      <c r="Z18" s="254" t="s">
        <v>35</v>
      </c>
      <c r="AA18" s="255"/>
    </row>
    <row r="19" spans="1:27" s="2" customFormat="1" ht="18" customHeight="1">
      <c r="A19" s="14"/>
      <c r="B19" s="272"/>
      <c r="C19" s="269"/>
      <c r="D19" s="133">
        <v>11</v>
      </c>
      <c r="E19" s="138" t="s">
        <v>127</v>
      </c>
      <c r="F19" s="243" t="s">
        <v>34</v>
      </c>
      <c r="G19" s="244"/>
      <c r="H19" s="80">
        <v>6.9160000000000004</v>
      </c>
      <c r="I19" s="98">
        <f t="shared" si="0"/>
        <v>0.4040000000000008</v>
      </c>
      <c r="J19" s="80">
        <f t="shared" si="1"/>
        <v>6.3000000000000611E-2</v>
      </c>
      <c r="K19" s="243" t="s">
        <v>2</v>
      </c>
      <c r="L19" s="244"/>
      <c r="M19" s="243" t="s">
        <v>167</v>
      </c>
      <c r="N19" s="244"/>
      <c r="O19" s="243" t="s">
        <v>125</v>
      </c>
      <c r="P19" s="244"/>
      <c r="Q19" s="32" t="s">
        <v>101</v>
      </c>
      <c r="R19" s="62">
        <v>3</v>
      </c>
      <c r="S19" s="16"/>
      <c r="T19" s="16"/>
      <c r="U19" s="16"/>
      <c r="V19" s="5"/>
      <c r="X19" s="90" t="s">
        <v>79</v>
      </c>
      <c r="Z19" s="254" t="s">
        <v>36</v>
      </c>
      <c r="AA19" s="255"/>
    </row>
    <row r="20" spans="1:27" s="2" customFormat="1" ht="18" customHeight="1">
      <c r="A20" s="14"/>
      <c r="B20" s="272"/>
      <c r="C20" s="269"/>
      <c r="D20" s="133">
        <v>12</v>
      </c>
      <c r="E20" s="1" t="s">
        <v>121</v>
      </c>
      <c r="F20" s="243" t="s">
        <v>104</v>
      </c>
      <c r="G20" s="244"/>
      <c r="H20" s="29">
        <v>7.0039999999999996</v>
      </c>
      <c r="I20" s="98">
        <f t="shared" si="0"/>
        <v>0.49199999999999999</v>
      </c>
      <c r="J20" s="80">
        <f t="shared" si="1"/>
        <v>8.799999999999919E-2</v>
      </c>
      <c r="K20" s="243" t="s">
        <v>135</v>
      </c>
      <c r="L20" s="244"/>
      <c r="M20" s="243" t="s">
        <v>123</v>
      </c>
      <c r="N20" s="244"/>
      <c r="O20" s="243" t="s">
        <v>126</v>
      </c>
      <c r="P20" s="244"/>
      <c r="Q20" s="32" t="s">
        <v>101</v>
      </c>
      <c r="R20" s="63">
        <v>4</v>
      </c>
      <c r="S20" s="16"/>
      <c r="T20" s="16"/>
      <c r="U20" s="16"/>
      <c r="V20" s="5"/>
      <c r="X20" s="90" t="s">
        <v>73</v>
      </c>
      <c r="Z20" s="254" t="s">
        <v>112</v>
      </c>
      <c r="AA20" s="255"/>
    </row>
    <row r="21" spans="1:27" s="2" customFormat="1" ht="18" customHeight="1">
      <c r="A21" s="14"/>
      <c r="B21" s="272"/>
      <c r="C21" s="269"/>
      <c r="D21" s="133">
        <v>13</v>
      </c>
      <c r="E21" s="1" t="s">
        <v>122</v>
      </c>
      <c r="F21" s="243" t="s">
        <v>63</v>
      </c>
      <c r="G21" s="244"/>
      <c r="H21" s="29">
        <v>7.0090000000000003</v>
      </c>
      <c r="I21" s="98">
        <f t="shared" si="0"/>
        <v>0.49700000000000077</v>
      </c>
      <c r="J21" s="79">
        <f t="shared" si="1"/>
        <v>5.0000000000007816E-3</v>
      </c>
      <c r="K21" s="243" t="s">
        <v>104</v>
      </c>
      <c r="L21" s="244"/>
      <c r="M21" s="243" t="s">
        <v>58</v>
      </c>
      <c r="N21" s="244"/>
      <c r="O21" s="243" t="s">
        <v>107</v>
      </c>
      <c r="P21" s="244"/>
      <c r="Q21" s="32" t="s">
        <v>101</v>
      </c>
      <c r="R21" s="64">
        <v>5</v>
      </c>
      <c r="S21" s="16"/>
      <c r="T21" s="16"/>
      <c r="U21" s="16"/>
      <c r="V21" s="5"/>
      <c r="X21" s="90" t="s">
        <v>80</v>
      </c>
      <c r="Z21" s="254" t="s">
        <v>2</v>
      </c>
      <c r="AA21" s="255"/>
    </row>
    <row r="22" spans="1:27" s="2" customFormat="1" ht="18" customHeight="1">
      <c r="A22" s="14"/>
      <c r="B22" s="272"/>
      <c r="C22" s="269"/>
      <c r="D22" s="133">
        <v>14</v>
      </c>
      <c r="E22" s="1" t="s">
        <v>129</v>
      </c>
      <c r="F22" s="243" t="s">
        <v>103</v>
      </c>
      <c r="G22" s="244"/>
      <c r="H22" s="29">
        <v>7.1150000000000002</v>
      </c>
      <c r="I22" s="98">
        <f t="shared" si="0"/>
        <v>0.60300000000000065</v>
      </c>
      <c r="J22" s="29">
        <f t="shared" si="1"/>
        <v>0.10599999999999987</v>
      </c>
      <c r="K22" s="243" t="s">
        <v>63</v>
      </c>
      <c r="L22" s="244"/>
      <c r="M22" s="243" t="s">
        <v>167</v>
      </c>
      <c r="N22" s="244"/>
      <c r="O22" s="243" t="s">
        <v>124</v>
      </c>
      <c r="P22" s="244"/>
      <c r="Q22" s="32" t="s">
        <v>101</v>
      </c>
      <c r="R22" s="61">
        <v>2</v>
      </c>
      <c r="S22" s="16"/>
      <c r="T22" s="16"/>
      <c r="U22" s="16"/>
      <c r="V22" s="5"/>
      <c r="X22" s="90"/>
      <c r="Z22" s="134"/>
      <c r="AA22" s="135"/>
    </row>
    <row r="23" spans="1:27" s="2" customFormat="1" ht="18" customHeight="1">
      <c r="A23" s="14"/>
      <c r="B23" s="272"/>
      <c r="C23" s="269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X23" s="90" t="s">
        <v>68</v>
      </c>
      <c r="Z23" s="254" t="s">
        <v>103</v>
      </c>
      <c r="AA23" s="255"/>
    </row>
    <row r="24" spans="1:27" s="2" customFormat="1" ht="18" customHeight="1">
      <c r="A24" s="14"/>
      <c r="B24" s="272"/>
      <c r="C24" s="269"/>
      <c r="D24" s="257" t="s">
        <v>21</v>
      </c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14"/>
      <c r="X24" s="90" t="s">
        <v>73</v>
      </c>
      <c r="Z24" s="254" t="s">
        <v>104</v>
      </c>
      <c r="AA24" s="255"/>
    </row>
    <row r="25" spans="1:27" s="2" customFormat="1" ht="18" customHeight="1">
      <c r="A25" s="14"/>
      <c r="B25" s="272"/>
      <c r="C25" s="269"/>
      <c r="D25" s="259" t="s">
        <v>1</v>
      </c>
      <c r="E25" s="256" t="s">
        <v>14</v>
      </c>
      <c r="F25" s="263" t="s">
        <v>42</v>
      </c>
      <c r="G25" s="281" t="s">
        <v>18</v>
      </c>
      <c r="H25" s="260" t="s">
        <v>15</v>
      </c>
      <c r="I25" s="261"/>
      <c r="J25" s="261"/>
      <c r="K25" s="261"/>
      <c r="L25" s="261"/>
      <c r="M25" s="261"/>
      <c r="N25" s="262"/>
      <c r="O25" s="260" t="s">
        <v>16</v>
      </c>
      <c r="P25" s="261"/>
      <c r="Q25" s="261"/>
      <c r="R25" s="261"/>
      <c r="S25" s="261"/>
      <c r="T25" s="261"/>
      <c r="U25" s="262"/>
      <c r="V25" s="14"/>
      <c r="X25" s="90" t="s">
        <v>67</v>
      </c>
      <c r="Z25" s="243" t="s">
        <v>119</v>
      </c>
      <c r="AA25" s="244"/>
    </row>
    <row r="26" spans="1:27" s="2" customFormat="1" ht="18" customHeight="1">
      <c r="A26" s="14"/>
      <c r="B26" s="272"/>
      <c r="C26" s="269"/>
      <c r="D26" s="259"/>
      <c r="E26" s="256"/>
      <c r="F26" s="264"/>
      <c r="G26" s="281"/>
      <c r="H26" s="90" t="s">
        <v>66</v>
      </c>
      <c r="I26" s="31" t="s">
        <v>17</v>
      </c>
      <c r="J26" s="22">
        <v>1</v>
      </c>
      <c r="K26" s="19">
        <v>2</v>
      </c>
      <c r="L26" s="20">
        <v>3</v>
      </c>
      <c r="M26" s="21">
        <v>4</v>
      </c>
      <c r="N26" s="26">
        <v>5</v>
      </c>
      <c r="O26" s="90" t="s">
        <v>66</v>
      </c>
      <c r="P26" s="31" t="s">
        <v>17</v>
      </c>
      <c r="Q26" s="22">
        <v>1</v>
      </c>
      <c r="R26" s="19">
        <v>2</v>
      </c>
      <c r="S26" s="20">
        <v>3</v>
      </c>
      <c r="T26" s="21">
        <v>4</v>
      </c>
      <c r="U26" s="26">
        <v>5</v>
      </c>
      <c r="V26" s="14"/>
      <c r="X26" s="90" t="s">
        <v>69</v>
      </c>
    </row>
    <row r="27" spans="1:27" s="2" customFormat="1" ht="18" customHeight="1">
      <c r="A27" s="14"/>
      <c r="B27" s="272"/>
      <c r="C27" s="269"/>
      <c r="D27" s="124">
        <v>1</v>
      </c>
      <c r="E27" s="1" t="s">
        <v>155</v>
      </c>
      <c r="F27" s="33">
        <v>20</v>
      </c>
      <c r="G27" s="113">
        <f t="shared" ref="G27:G38" si="2">I27+P27</f>
        <v>517.86</v>
      </c>
      <c r="H27" s="101" t="s">
        <v>160</v>
      </c>
      <c r="I27" s="84">
        <f t="shared" ref="I27:I40" si="3">SUM(J27:N27)</f>
        <v>262.61</v>
      </c>
      <c r="J27" s="107">
        <v>52.61</v>
      </c>
      <c r="K27" s="108">
        <v>54</v>
      </c>
      <c r="L27" s="109">
        <v>52</v>
      </c>
      <c r="M27" s="107">
        <v>53</v>
      </c>
      <c r="N27" s="110">
        <v>51</v>
      </c>
      <c r="O27" s="101" t="s">
        <v>161</v>
      </c>
      <c r="P27" s="86">
        <f t="shared" ref="P27:P40" si="4">SUM(Q27:U27)</f>
        <v>255.25</v>
      </c>
      <c r="Q27" s="110">
        <v>51.25</v>
      </c>
      <c r="R27" s="107">
        <v>53</v>
      </c>
      <c r="S27" s="110">
        <v>51</v>
      </c>
      <c r="T27" s="109">
        <v>52</v>
      </c>
      <c r="U27" s="39">
        <v>48</v>
      </c>
      <c r="V27" s="14"/>
      <c r="X27" s="90" t="s">
        <v>72</v>
      </c>
    </row>
    <row r="28" spans="1:27" s="2" customFormat="1" ht="18" customHeight="1">
      <c r="A28" s="14"/>
      <c r="B28" s="272"/>
      <c r="C28" s="269"/>
      <c r="D28" s="124">
        <v>2</v>
      </c>
      <c r="E28" s="1" t="s">
        <v>96</v>
      </c>
      <c r="F28" s="33">
        <v>18</v>
      </c>
      <c r="G28" s="113">
        <f t="shared" si="2"/>
        <v>512.99</v>
      </c>
      <c r="H28" s="101" t="s">
        <v>68</v>
      </c>
      <c r="I28" s="128">
        <f t="shared" si="3"/>
        <v>255.13</v>
      </c>
      <c r="J28" s="110">
        <v>51</v>
      </c>
      <c r="K28" s="109">
        <v>52</v>
      </c>
      <c r="L28" s="109">
        <v>52</v>
      </c>
      <c r="M28" s="111">
        <v>50</v>
      </c>
      <c r="N28" s="111">
        <v>50.13</v>
      </c>
      <c r="O28" s="101" t="s">
        <v>69</v>
      </c>
      <c r="P28" s="84">
        <f t="shared" si="4"/>
        <v>257.86</v>
      </c>
      <c r="Q28" s="109">
        <v>52</v>
      </c>
      <c r="R28" s="109">
        <v>52</v>
      </c>
      <c r="S28" s="110">
        <v>51</v>
      </c>
      <c r="T28" s="109">
        <v>52</v>
      </c>
      <c r="U28" s="110">
        <v>50.86</v>
      </c>
      <c r="V28" s="14"/>
      <c r="X28" s="90" t="s">
        <v>77</v>
      </c>
    </row>
    <row r="29" spans="1:27" s="2" customFormat="1" ht="18" customHeight="1">
      <c r="A29" s="14"/>
      <c r="B29" s="272"/>
      <c r="C29" s="269"/>
      <c r="D29" s="124">
        <v>3</v>
      </c>
      <c r="E29" s="1" t="s">
        <v>111</v>
      </c>
      <c r="F29" s="33">
        <v>16</v>
      </c>
      <c r="G29" s="113">
        <f t="shared" si="2"/>
        <v>512.14</v>
      </c>
      <c r="H29" s="101" t="s">
        <v>77</v>
      </c>
      <c r="I29" s="85">
        <f t="shared" si="3"/>
        <v>257.89999999999998</v>
      </c>
      <c r="J29" s="110">
        <v>51</v>
      </c>
      <c r="K29" s="109">
        <v>52</v>
      </c>
      <c r="L29" s="107">
        <v>53</v>
      </c>
      <c r="M29" s="109">
        <v>52</v>
      </c>
      <c r="N29" s="111">
        <v>49.9</v>
      </c>
      <c r="O29" s="101" t="s">
        <v>76</v>
      </c>
      <c r="P29" s="128">
        <f t="shared" si="4"/>
        <v>254.24</v>
      </c>
      <c r="Q29" s="109">
        <v>52</v>
      </c>
      <c r="R29" s="110">
        <v>51</v>
      </c>
      <c r="S29" s="109">
        <v>52</v>
      </c>
      <c r="T29" s="39">
        <v>49</v>
      </c>
      <c r="U29" s="111">
        <v>50.24</v>
      </c>
      <c r="V29" s="14"/>
      <c r="X29" s="90" t="s">
        <v>79</v>
      </c>
    </row>
    <row r="30" spans="1:27" s="2" customFormat="1" ht="18" customHeight="1">
      <c r="A30" s="14"/>
      <c r="B30" s="272"/>
      <c r="C30" s="269"/>
      <c r="D30" s="124">
        <v>4</v>
      </c>
      <c r="E30" s="53" t="s">
        <v>154</v>
      </c>
      <c r="F30" s="33">
        <v>15</v>
      </c>
      <c r="G30" s="113">
        <f t="shared" si="2"/>
        <v>501.3</v>
      </c>
      <c r="H30" s="101" t="s">
        <v>161</v>
      </c>
      <c r="I30" s="25">
        <f t="shared" si="3"/>
        <v>247.3</v>
      </c>
      <c r="J30" s="39">
        <v>49</v>
      </c>
      <c r="K30" s="111">
        <v>50</v>
      </c>
      <c r="L30" s="110">
        <v>51</v>
      </c>
      <c r="M30" s="39">
        <v>49</v>
      </c>
      <c r="N30" s="39">
        <v>48.3</v>
      </c>
      <c r="O30" s="101" t="s">
        <v>159</v>
      </c>
      <c r="P30" s="128">
        <f t="shared" si="4"/>
        <v>254</v>
      </c>
      <c r="Q30" s="39">
        <v>49</v>
      </c>
      <c r="R30" s="110">
        <v>51</v>
      </c>
      <c r="S30" s="107">
        <v>53</v>
      </c>
      <c r="T30" s="110">
        <v>51</v>
      </c>
      <c r="U30" s="111">
        <v>50</v>
      </c>
      <c r="V30" s="14"/>
      <c r="X30" s="90" t="s">
        <v>74</v>
      </c>
    </row>
    <row r="31" spans="1:27" s="2" customFormat="1" ht="18" customHeight="1">
      <c r="A31" s="14"/>
      <c r="B31" s="272"/>
      <c r="C31" s="269"/>
      <c r="D31" s="124">
        <v>5</v>
      </c>
      <c r="E31" s="1" t="s">
        <v>116</v>
      </c>
      <c r="F31" s="33">
        <v>14</v>
      </c>
      <c r="G31" s="67">
        <f t="shared" si="2"/>
        <v>499.74</v>
      </c>
      <c r="H31" s="101" t="s">
        <v>71</v>
      </c>
      <c r="I31" s="25">
        <f t="shared" si="3"/>
        <v>246.93</v>
      </c>
      <c r="J31" s="39">
        <v>47</v>
      </c>
      <c r="K31" s="110">
        <v>51</v>
      </c>
      <c r="L31" s="109">
        <v>52</v>
      </c>
      <c r="M31" s="110">
        <v>51</v>
      </c>
      <c r="N31" s="39">
        <v>45.93</v>
      </c>
      <c r="O31" s="101" t="s">
        <v>77</v>
      </c>
      <c r="P31" s="128">
        <f t="shared" si="4"/>
        <v>252.81</v>
      </c>
      <c r="Q31" s="111">
        <v>50</v>
      </c>
      <c r="R31" s="110">
        <v>51</v>
      </c>
      <c r="S31" s="111">
        <v>50</v>
      </c>
      <c r="T31" s="109">
        <v>52</v>
      </c>
      <c r="U31" s="111">
        <v>49.81</v>
      </c>
      <c r="V31" s="14"/>
      <c r="X31" s="90" t="s">
        <v>70</v>
      </c>
    </row>
    <row r="32" spans="1:27" s="2" customFormat="1" ht="18" customHeight="1">
      <c r="A32" s="14"/>
      <c r="B32" s="272"/>
      <c r="C32" s="269"/>
      <c r="D32" s="124">
        <v>6</v>
      </c>
      <c r="E32" s="53" t="s">
        <v>139</v>
      </c>
      <c r="F32" s="33">
        <v>13</v>
      </c>
      <c r="G32" s="67">
        <f t="shared" si="2"/>
        <v>498.68</v>
      </c>
      <c r="H32" s="101" t="s">
        <v>72</v>
      </c>
      <c r="I32" s="128">
        <f t="shared" si="3"/>
        <v>252.28</v>
      </c>
      <c r="J32" s="39">
        <v>46</v>
      </c>
      <c r="K32" s="107">
        <v>53.28</v>
      </c>
      <c r="L32" s="109">
        <v>52</v>
      </c>
      <c r="M32" s="110">
        <v>51</v>
      </c>
      <c r="N32" s="111">
        <v>50</v>
      </c>
      <c r="O32" s="101" t="s">
        <v>68</v>
      </c>
      <c r="P32" s="25">
        <f t="shared" si="4"/>
        <v>246.4</v>
      </c>
      <c r="Q32" s="39">
        <v>47</v>
      </c>
      <c r="R32" s="109">
        <v>52.4</v>
      </c>
      <c r="S32" s="111">
        <v>50</v>
      </c>
      <c r="T32" s="111">
        <v>50</v>
      </c>
      <c r="U32" s="39">
        <v>47</v>
      </c>
      <c r="V32" s="14"/>
      <c r="X32" s="90" t="s">
        <v>75</v>
      </c>
    </row>
    <row r="33" spans="1:24" s="2" customFormat="1" ht="18" customHeight="1">
      <c r="A33" s="14"/>
      <c r="B33" s="272"/>
      <c r="C33" s="269"/>
      <c r="D33" s="124">
        <v>7</v>
      </c>
      <c r="E33" s="1" t="s">
        <v>117</v>
      </c>
      <c r="F33" s="33">
        <v>12</v>
      </c>
      <c r="G33" s="67">
        <f t="shared" si="2"/>
        <v>497.24</v>
      </c>
      <c r="H33" s="101" t="s">
        <v>76</v>
      </c>
      <c r="I33" s="86">
        <f t="shared" si="3"/>
        <v>255.34</v>
      </c>
      <c r="J33" s="111">
        <v>50</v>
      </c>
      <c r="K33" s="107">
        <v>53.34</v>
      </c>
      <c r="L33" s="107">
        <v>53</v>
      </c>
      <c r="M33" s="109">
        <v>52</v>
      </c>
      <c r="N33" s="39">
        <v>47</v>
      </c>
      <c r="O33" s="101" t="s">
        <v>72</v>
      </c>
      <c r="P33" s="25">
        <f t="shared" si="4"/>
        <v>241.9</v>
      </c>
      <c r="Q33" s="39">
        <v>44</v>
      </c>
      <c r="R33" s="111">
        <v>49.9</v>
      </c>
      <c r="S33" s="109">
        <v>52</v>
      </c>
      <c r="T33" s="111">
        <v>50</v>
      </c>
      <c r="U33" s="39">
        <v>46</v>
      </c>
      <c r="V33" s="14"/>
      <c r="X33" s="90" t="s">
        <v>90</v>
      </c>
    </row>
    <row r="34" spans="1:24" s="2" customFormat="1" ht="18" customHeight="1">
      <c r="A34" s="14"/>
      <c r="B34" s="272"/>
      <c r="C34" s="269"/>
      <c r="D34" s="124">
        <v>8</v>
      </c>
      <c r="E34" s="1" t="s">
        <v>138</v>
      </c>
      <c r="F34" s="33">
        <v>11</v>
      </c>
      <c r="G34" s="67">
        <f t="shared" si="2"/>
        <v>494.83000000000004</v>
      </c>
      <c r="H34" s="101" t="s">
        <v>131</v>
      </c>
      <c r="I34" s="25">
        <f t="shared" si="3"/>
        <v>248.68</v>
      </c>
      <c r="J34" s="39">
        <v>49</v>
      </c>
      <c r="K34" s="111">
        <v>50</v>
      </c>
      <c r="L34" s="109">
        <v>52</v>
      </c>
      <c r="M34" s="39">
        <v>49</v>
      </c>
      <c r="N34" s="39">
        <v>48.68</v>
      </c>
      <c r="O34" s="101" t="s">
        <v>162</v>
      </c>
      <c r="P34" s="25">
        <f t="shared" si="4"/>
        <v>246.15</v>
      </c>
      <c r="Q34" s="39">
        <v>49</v>
      </c>
      <c r="R34" s="39">
        <v>49</v>
      </c>
      <c r="S34" s="110">
        <v>51</v>
      </c>
      <c r="T34" s="39">
        <v>49</v>
      </c>
      <c r="U34" s="39">
        <v>48.15</v>
      </c>
      <c r="V34" s="14"/>
      <c r="X34" s="90" t="s">
        <v>71</v>
      </c>
    </row>
    <row r="35" spans="1:24" s="2" customFormat="1" ht="18" customHeight="1">
      <c r="A35" s="14"/>
      <c r="B35" s="272"/>
      <c r="C35" s="269"/>
      <c r="D35" s="124">
        <v>9</v>
      </c>
      <c r="E35" s="138" t="s">
        <v>127</v>
      </c>
      <c r="F35" s="33">
        <v>10</v>
      </c>
      <c r="G35" s="67">
        <f t="shared" si="2"/>
        <v>493.61</v>
      </c>
      <c r="H35" s="101" t="s">
        <v>73</v>
      </c>
      <c r="I35" s="25">
        <f t="shared" si="3"/>
        <v>245.07</v>
      </c>
      <c r="J35" s="39">
        <v>49.07</v>
      </c>
      <c r="K35" s="111">
        <v>50</v>
      </c>
      <c r="L35" s="111">
        <v>50</v>
      </c>
      <c r="M35" s="39">
        <v>49</v>
      </c>
      <c r="N35" s="39">
        <v>47</v>
      </c>
      <c r="O35" s="101" t="s">
        <v>71</v>
      </c>
      <c r="P35" s="25">
        <f t="shared" si="4"/>
        <v>248.54</v>
      </c>
      <c r="Q35" s="111">
        <v>49.54</v>
      </c>
      <c r="R35" s="110">
        <v>51</v>
      </c>
      <c r="S35" s="111">
        <v>50</v>
      </c>
      <c r="T35" s="110">
        <v>51</v>
      </c>
      <c r="U35" s="39">
        <v>47</v>
      </c>
      <c r="V35" s="14"/>
      <c r="X35" s="90" t="s">
        <v>80</v>
      </c>
    </row>
    <row r="36" spans="1:24" s="2" customFormat="1" ht="18" customHeight="1">
      <c r="A36" s="14"/>
      <c r="B36" s="272"/>
      <c r="C36" s="269"/>
      <c r="D36" s="124">
        <v>10</v>
      </c>
      <c r="E36" s="1" t="s">
        <v>122</v>
      </c>
      <c r="F36" s="33">
        <v>9</v>
      </c>
      <c r="G36" s="67">
        <f t="shared" si="2"/>
        <v>488.48</v>
      </c>
      <c r="H36" s="101" t="s">
        <v>80</v>
      </c>
      <c r="I36" s="25">
        <f t="shared" si="3"/>
        <v>245.04</v>
      </c>
      <c r="J36" s="111">
        <v>50</v>
      </c>
      <c r="K36" s="111">
        <v>50</v>
      </c>
      <c r="L36" s="109">
        <v>52.04</v>
      </c>
      <c r="M36" s="111">
        <v>50</v>
      </c>
      <c r="N36" s="39">
        <v>43</v>
      </c>
      <c r="O36" s="101" t="s">
        <v>78</v>
      </c>
      <c r="P36" s="25">
        <f t="shared" si="4"/>
        <v>243.44</v>
      </c>
      <c r="Q36" s="39">
        <v>49</v>
      </c>
      <c r="R36" s="111">
        <v>50</v>
      </c>
      <c r="S36" s="39">
        <v>49.44</v>
      </c>
      <c r="T36" s="111">
        <v>50</v>
      </c>
      <c r="U36" s="39">
        <v>45</v>
      </c>
      <c r="V36" s="14"/>
      <c r="X36" s="90" t="s">
        <v>78</v>
      </c>
    </row>
    <row r="37" spans="1:24" s="2" customFormat="1" ht="18" customHeight="1">
      <c r="A37" s="14"/>
      <c r="B37" s="272"/>
      <c r="C37" s="269"/>
      <c r="D37" s="124">
        <v>11</v>
      </c>
      <c r="E37" s="1" t="s">
        <v>129</v>
      </c>
      <c r="F37" s="33">
        <v>8</v>
      </c>
      <c r="G37" s="67">
        <f t="shared" si="2"/>
        <v>477.45000000000005</v>
      </c>
      <c r="H37" s="101" t="s">
        <v>75</v>
      </c>
      <c r="I37" s="25">
        <f t="shared" si="3"/>
        <v>233.3</v>
      </c>
      <c r="J37" s="39">
        <v>46</v>
      </c>
      <c r="K37" s="39">
        <v>48</v>
      </c>
      <c r="L37" s="39">
        <v>48</v>
      </c>
      <c r="M37" s="39">
        <v>48.3</v>
      </c>
      <c r="N37" s="39">
        <v>43</v>
      </c>
      <c r="O37" s="101" t="s">
        <v>80</v>
      </c>
      <c r="P37" s="25">
        <f t="shared" si="4"/>
        <v>244.15</v>
      </c>
      <c r="Q37" s="39">
        <v>49</v>
      </c>
      <c r="R37" s="39">
        <v>49</v>
      </c>
      <c r="S37" s="111">
        <v>50</v>
      </c>
      <c r="T37" s="39">
        <v>49.15</v>
      </c>
      <c r="U37" s="39">
        <v>47</v>
      </c>
      <c r="V37" s="14"/>
      <c r="X37" s="126"/>
    </row>
    <row r="38" spans="1:24" s="2" customFormat="1" ht="18" customHeight="1">
      <c r="A38" s="14"/>
      <c r="B38" s="272"/>
      <c r="C38" s="269"/>
      <c r="D38" s="137">
        <v>12</v>
      </c>
      <c r="E38" s="1" t="s">
        <v>121</v>
      </c>
      <c r="F38" s="33">
        <v>7</v>
      </c>
      <c r="G38" s="67">
        <f t="shared" si="2"/>
        <v>454.92</v>
      </c>
      <c r="H38" s="101" t="s">
        <v>78</v>
      </c>
      <c r="I38" s="25">
        <f t="shared" si="3"/>
        <v>213.62</v>
      </c>
      <c r="J38" s="39">
        <v>44</v>
      </c>
      <c r="K38" s="39">
        <v>45</v>
      </c>
      <c r="L38" s="39">
        <v>45</v>
      </c>
      <c r="M38" s="39">
        <v>39</v>
      </c>
      <c r="N38" s="39">
        <v>40.619999999999997</v>
      </c>
      <c r="O38" s="101" t="s">
        <v>162</v>
      </c>
      <c r="P38" s="25">
        <f t="shared" si="4"/>
        <v>241.3</v>
      </c>
      <c r="Q38" s="111">
        <v>50</v>
      </c>
      <c r="R38" s="39">
        <v>49</v>
      </c>
      <c r="S38" s="39">
        <v>49</v>
      </c>
      <c r="T38" s="39">
        <v>47</v>
      </c>
      <c r="U38" s="39">
        <v>46.3</v>
      </c>
      <c r="V38" s="14"/>
      <c r="X38" s="126"/>
    </row>
    <row r="39" spans="1:24" s="2" customFormat="1" ht="18" customHeight="1">
      <c r="A39" s="14"/>
      <c r="B39" s="272"/>
      <c r="C39" s="269"/>
      <c r="D39" s="137">
        <v>13</v>
      </c>
      <c r="E39" s="1" t="s">
        <v>97</v>
      </c>
      <c r="F39" s="33">
        <v>6</v>
      </c>
      <c r="G39" s="67">
        <f>I39+P39-12</f>
        <v>452.72</v>
      </c>
      <c r="H39" s="101" t="s">
        <v>69</v>
      </c>
      <c r="I39" s="25">
        <f t="shared" si="3"/>
        <v>215.01</v>
      </c>
      <c r="J39" s="39">
        <v>48</v>
      </c>
      <c r="K39" s="107">
        <v>53</v>
      </c>
      <c r="L39" s="39">
        <v>14.01</v>
      </c>
      <c r="M39" s="110">
        <v>51</v>
      </c>
      <c r="N39" s="39">
        <v>49</v>
      </c>
      <c r="O39" s="101" t="s">
        <v>73</v>
      </c>
      <c r="P39" s="25">
        <f t="shared" si="4"/>
        <v>249.71</v>
      </c>
      <c r="Q39" s="111">
        <v>50</v>
      </c>
      <c r="R39" s="110">
        <v>51</v>
      </c>
      <c r="S39" s="109">
        <v>51.71</v>
      </c>
      <c r="T39" s="110">
        <v>51</v>
      </c>
      <c r="U39" s="39">
        <v>46</v>
      </c>
      <c r="V39" s="14"/>
      <c r="X39" s="126"/>
    </row>
    <row r="40" spans="1:24" s="2" customFormat="1" ht="18" customHeight="1">
      <c r="A40" s="14"/>
      <c r="B40" s="272"/>
      <c r="C40" s="269"/>
      <c r="D40" s="137">
        <v>14</v>
      </c>
      <c r="E40" s="1" t="s">
        <v>152</v>
      </c>
      <c r="F40" s="33">
        <v>5</v>
      </c>
      <c r="G40" s="67">
        <f>I40+P40-488.06</f>
        <v>0</v>
      </c>
      <c r="H40" s="101" t="s">
        <v>159</v>
      </c>
      <c r="I40" s="25">
        <f t="shared" si="3"/>
        <v>232.53</v>
      </c>
      <c r="J40" s="110">
        <v>51</v>
      </c>
      <c r="K40" s="39">
        <v>30</v>
      </c>
      <c r="L40" s="111">
        <v>50</v>
      </c>
      <c r="M40" s="107">
        <v>52.53</v>
      </c>
      <c r="N40" s="39">
        <v>49</v>
      </c>
      <c r="O40" s="101" t="s">
        <v>160</v>
      </c>
      <c r="P40" s="85">
        <f t="shared" si="4"/>
        <v>255.53</v>
      </c>
      <c r="Q40" s="111">
        <v>50</v>
      </c>
      <c r="R40" s="110">
        <v>51</v>
      </c>
      <c r="S40" s="109">
        <v>52</v>
      </c>
      <c r="T40" s="109">
        <v>51.53</v>
      </c>
      <c r="U40" s="110">
        <v>51</v>
      </c>
      <c r="V40" s="14"/>
    </row>
    <row r="41" spans="1:24" s="2" customFormat="1" ht="18" customHeight="1">
      <c r="A41" s="14"/>
      <c r="B41" s="272"/>
      <c r="C41" s="14"/>
      <c r="D41" s="14"/>
      <c r="E41" s="9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4" s="2" customFormat="1" ht="18" customHeight="1">
      <c r="A42" s="14"/>
      <c r="B42" s="272"/>
      <c r="C42" s="40"/>
      <c r="D42" s="30"/>
      <c r="E42" s="40"/>
      <c r="F42" s="30"/>
      <c r="G42" s="40"/>
      <c r="H42" s="30"/>
      <c r="I42" s="40"/>
      <c r="J42" s="30"/>
      <c r="K42" s="40"/>
      <c r="L42" s="30"/>
      <c r="M42" s="40"/>
      <c r="N42" s="30"/>
      <c r="O42" s="40"/>
      <c r="P42" s="30"/>
      <c r="Q42" s="40"/>
      <c r="R42" s="30"/>
      <c r="S42" s="40"/>
      <c r="T42" s="30"/>
      <c r="U42" s="40"/>
      <c r="V42" s="14"/>
    </row>
    <row r="43" spans="1:24" s="2" customFormat="1" ht="18" customHeight="1">
      <c r="A43" s="14"/>
      <c r="B43" s="272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4"/>
    </row>
    <row r="44" spans="1:24" s="2" customFormat="1" ht="18" customHeight="1">
      <c r="A44" s="14"/>
      <c r="B44" s="272"/>
      <c r="C44" s="269" t="s">
        <v>33</v>
      </c>
      <c r="D44" s="257" t="s">
        <v>134</v>
      </c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8"/>
      <c r="Q44" s="16"/>
      <c r="R44" s="16"/>
      <c r="S44" s="16"/>
      <c r="T44" s="16"/>
      <c r="U44" s="84"/>
      <c r="V44" s="16"/>
    </row>
    <row r="45" spans="1:24" s="2" customFormat="1" ht="18" customHeight="1">
      <c r="A45" s="14"/>
      <c r="B45" s="272"/>
      <c r="C45" s="269"/>
      <c r="D45" s="231" t="s">
        <v>1</v>
      </c>
      <c r="E45" s="256" t="s">
        <v>14</v>
      </c>
      <c r="F45" s="212" t="s">
        <v>144</v>
      </c>
      <c r="G45" s="256"/>
      <c r="H45" s="280" t="s">
        <v>3</v>
      </c>
      <c r="I45" s="273" t="s">
        <v>83</v>
      </c>
      <c r="J45" s="273"/>
      <c r="K45" s="246" t="s">
        <v>145</v>
      </c>
      <c r="L45" s="247"/>
      <c r="M45" s="212" t="s">
        <v>0</v>
      </c>
      <c r="N45" s="212"/>
      <c r="O45" s="265" t="s">
        <v>11</v>
      </c>
      <c r="P45" s="265"/>
      <c r="Q45" s="279" t="s">
        <v>27</v>
      </c>
      <c r="R45" s="268" t="s">
        <v>65</v>
      </c>
      <c r="S45" s="16"/>
      <c r="T45" s="16"/>
      <c r="U45" s="85"/>
      <c r="V45" s="16"/>
    </row>
    <row r="46" spans="1:24" s="2" customFormat="1" ht="18" customHeight="1">
      <c r="A46" s="14"/>
      <c r="B46" s="272"/>
      <c r="C46" s="269"/>
      <c r="D46" s="231"/>
      <c r="E46" s="256"/>
      <c r="F46" s="256"/>
      <c r="G46" s="256"/>
      <c r="H46" s="280"/>
      <c r="I46" s="125" t="s">
        <v>81</v>
      </c>
      <c r="J46" s="125" t="s">
        <v>82</v>
      </c>
      <c r="K46" s="248"/>
      <c r="L46" s="249"/>
      <c r="M46" s="212"/>
      <c r="N46" s="212"/>
      <c r="O46" s="265"/>
      <c r="P46" s="265"/>
      <c r="Q46" s="279"/>
      <c r="R46" s="268"/>
      <c r="S46" s="16"/>
      <c r="T46" s="16"/>
      <c r="U46" s="86"/>
      <c r="V46" s="16"/>
    </row>
    <row r="47" spans="1:24" s="2" customFormat="1" ht="18" customHeight="1">
      <c r="A47" s="14"/>
      <c r="B47" s="272"/>
      <c r="C47" s="269"/>
      <c r="D47" s="124">
        <v>1</v>
      </c>
      <c r="E47" s="1" t="s">
        <v>152</v>
      </c>
      <c r="F47" s="243" t="s">
        <v>153</v>
      </c>
      <c r="G47" s="244"/>
      <c r="H47" s="29">
        <v>6.4870000000000001</v>
      </c>
      <c r="I47" s="89"/>
      <c r="J47" s="89"/>
      <c r="K47" s="243" t="s">
        <v>149</v>
      </c>
      <c r="L47" s="244"/>
      <c r="M47" s="243" t="s">
        <v>167</v>
      </c>
      <c r="N47" s="244"/>
      <c r="O47" s="243" t="s">
        <v>60</v>
      </c>
      <c r="P47" s="244"/>
      <c r="Q47" s="32" t="s">
        <v>99</v>
      </c>
      <c r="R47" s="62">
        <v>3</v>
      </c>
      <c r="S47" s="16"/>
      <c r="T47" s="16"/>
      <c r="U47" s="16"/>
      <c r="V47" s="16"/>
    </row>
    <row r="48" spans="1:24" s="2" customFormat="1" ht="18" customHeight="1">
      <c r="A48" s="14"/>
      <c r="B48" s="272"/>
      <c r="C48" s="269"/>
      <c r="D48" s="124">
        <v>2</v>
      </c>
      <c r="E48" s="1" t="s">
        <v>96</v>
      </c>
      <c r="F48" s="243" t="s">
        <v>61</v>
      </c>
      <c r="G48" s="244"/>
      <c r="H48" s="29">
        <v>6.5359999999999996</v>
      </c>
      <c r="I48" s="112">
        <f>H48-$H$47</f>
        <v>4.8999999999999488E-2</v>
      </c>
      <c r="J48" s="102"/>
      <c r="K48" s="243" t="s">
        <v>35</v>
      </c>
      <c r="L48" s="244"/>
      <c r="M48" s="243" t="s">
        <v>120</v>
      </c>
      <c r="N48" s="244"/>
      <c r="O48" s="243" t="s">
        <v>87</v>
      </c>
      <c r="P48" s="244"/>
      <c r="Q48" s="32" t="s">
        <v>101</v>
      </c>
      <c r="R48" s="63">
        <v>4</v>
      </c>
      <c r="S48" s="16"/>
      <c r="T48" s="60">
        <v>1</v>
      </c>
      <c r="U48" s="16"/>
      <c r="V48" s="16"/>
    </row>
    <row r="49" spans="1:22" s="2" customFormat="1" ht="18" customHeight="1">
      <c r="A49" s="14"/>
      <c r="B49" s="272"/>
      <c r="C49" s="269"/>
      <c r="D49" s="124">
        <v>3</v>
      </c>
      <c r="E49" s="1" t="s">
        <v>155</v>
      </c>
      <c r="F49" s="243" t="s">
        <v>150</v>
      </c>
      <c r="G49" s="244"/>
      <c r="H49" s="29">
        <v>6.5970000000000004</v>
      </c>
      <c r="I49" s="98">
        <f t="shared" ref="I49:I58" si="5">H49-$H$47</f>
        <v>0.11000000000000032</v>
      </c>
      <c r="J49" s="112">
        <f t="shared" ref="J49:J58" si="6">H49-H48</f>
        <v>6.1000000000000831E-2</v>
      </c>
      <c r="K49" s="243" t="s">
        <v>153</v>
      </c>
      <c r="L49" s="244"/>
      <c r="M49" s="243" t="s">
        <v>147</v>
      </c>
      <c r="N49" s="244"/>
      <c r="O49" s="243" t="s">
        <v>124</v>
      </c>
      <c r="P49" s="244"/>
      <c r="Q49" s="32" t="s">
        <v>99</v>
      </c>
      <c r="R49" s="65">
        <v>6</v>
      </c>
      <c r="S49" s="16"/>
      <c r="T49" s="61">
        <v>2</v>
      </c>
      <c r="U49" s="16"/>
      <c r="V49" s="16"/>
    </row>
    <row r="50" spans="1:22" s="2" customFormat="1" ht="18" customHeight="1">
      <c r="A50" s="14"/>
      <c r="B50" s="272"/>
      <c r="C50" s="269"/>
      <c r="D50" s="124">
        <v>4</v>
      </c>
      <c r="E50" s="53" t="s">
        <v>154</v>
      </c>
      <c r="F50" s="243" t="s">
        <v>149</v>
      </c>
      <c r="G50" s="244"/>
      <c r="H50" s="29">
        <v>6.6580000000000004</v>
      </c>
      <c r="I50" s="98">
        <f t="shared" si="5"/>
        <v>0.17100000000000026</v>
      </c>
      <c r="J50" s="112">
        <f t="shared" si="6"/>
        <v>6.0999999999999943E-2</v>
      </c>
      <c r="K50" s="243" t="s">
        <v>150</v>
      </c>
      <c r="L50" s="244"/>
      <c r="M50" s="243" t="s">
        <v>156</v>
      </c>
      <c r="N50" s="244"/>
      <c r="O50" s="243" t="s">
        <v>60</v>
      </c>
      <c r="P50" s="244"/>
      <c r="Q50" s="32" t="s">
        <v>101</v>
      </c>
      <c r="R50" s="61">
        <v>2</v>
      </c>
      <c r="S50" s="16"/>
      <c r="T50" s="62">
        <v>3</v>
      </c>
      <c r="U50" s="16"/>
      <c r="V50" s="16"/>
    </row>
    <row r="51" spans="1:22" s="2" customFormat="1" ht="18" customHeight="1">
      <c r="A51" s="14"/>
      <c r="B51" s="272"/>
      <c r="C51" s="269"/>
      <c r="D51" s="124">
        <v>5</v>
      </c>
      <c r="E51" s="1" t="s">
        <v>116</v>
      </c>
      <c r="F51" s="243" t="s">
        <v>151</v>
      </c>
      <c r="G51" s="244"/>
      <c r="H51" s="29">
        <v>6.7039999999999997</v>
      </c>
      <c r="I51" s="98">
        <f t="shared" si="5"/>
        <v>0.21699999999999964</v>
      </c>
      <c r="J51" s="112">
        <f t="shared" si="6"/>
        <v>4.5999999999999375E-2</v>
      </c>
      <c r="K51" s="243" t="s">
        <v>2</v>
      </c>
      <c r="L51" s="244"/>
      <c r="M51" s="243" t="s">
        <v>147</v>
      </c>
      <c r="N51" s="244"/>
      <c r="O51" s="243" t="s">
        <v>126</v>
      </c>
      <c r="P51" s="244"/>
      <c r="Q51" s="32" t="s">
        <v>99</v>
      </c>
      <c r="R51" s="64">
        <v>5</v>
      </c>
      <c r="S51" s="14"/>
      <c r="T51" s="63">
        <v>4</v>
      </c>
      <c r="U51" s="14"/>
      <c r="V51" s="14"/>
    </row>
    <row r="52" spans="1:22" s="2" customFormat="1" ht="18" customHeight="1">
      <c r="A52" s="14"/>
      <c r="B52" s="272"/>
      <c r="C52" s="269"/>
      <c r="D52" s="124">
        <v>6</v>
      </c>
      <c r="E52" s="53" t="s">
        <v>111</v>
      </c>
      <c r="F52" s="243" t="s">
        <v>85</v>
      </c>
      <c r="G52" s="244"/>
      <c r="H52" s="105">
        <v>6.7169999999999996</v>
      </c>
      <c r="I52" s="98">
        <f t="shared" si="5"/>
        <v>0.22999999999999954</v>
      </c>
      <c r="J52" s="115">
        <f t="shared" si="6"/>
        <v>1.2999999999999901E-2</v>
      </c>
      <c r="K52" s="243" t="s">
        <v>151</v>
      </c>
      <c r="L52" s="244"/>
      <c r="M52" s="243" t="s">
        <v>158</v>
      </c>
      <c r="N52" s="244"/>
      <c r="O52" s="243" t="s">
        <v>126</v>
      </c>
      <c r="P52" s="244"/>
      <c r="Q52" s="32" t="s">
        <v>101</v>
      </c>
      <c r="R52" s="60">
        <v>1</v>
      </c>
      <c r="S52" s="14"/>
      <c r="T52" s="64">
        <v>5</v>
      </c>
      <c r="U52" s="14"/>
      <c r="V52" s="14"/>
    </row>
    <row r="53" spans="1:22" s="2" customFormat="1" ht="18" customHeight="1">
      <c r="A53" s="14"/>
      <c r="B53" s="272"/>
      <c r="C53" s="269"/>
      <c r="D53" s="124">
        <v>7</v>
      </c>
      <c r="E53" s="1" t="s">
        <v>138</v>
      </c>
      <c r="F53" s="243" t="s">
        <v>135</v>
      </c>
      <c r="G53" s="244"/>
      <c r="H53" s="29">
        <v>6.7220000000000004</v>
      </c>
      <c r="I53" s="98">
        <f t="shared" si="5"/>
        <v>0.23500000000000032</v>
      </c>
      <c r="J53" s="116">
        <f t="shared" si="6"/>
        <v>5.0000000000007816E-3</v>
      </c>
      <c r="K53" s="243" t="s">
        <v>119</v>
      </c>
      <c r="L53" s="244"/>
      <c r="M53" s="243" t="s">
        <v>147</v>
      </c>
      <c r="N53" s="244"/>
      <c r="O53" s="243" t="s">
        <v>98</v>
      </c>
      <c r="P53" s="244"/>
      <c r="Q53" s="32" t="s">
        <v>101</v>
      </c>
      <c r="R53" s="60">
        <v>1</v>
      </c>
      <c r="S53" s="14"/>
      <c r="T53" s="65">
        <v>6</v>
      </c>
      <c r="U53" s="14"/>
      <c r="V53" s="14"/>
    </row>
    <row r="54" spans="1:22" s="2" customFormat="1" ht="18" customHeight="1">
      <c r="A54" s="14"/>
      <c r="B54" s="272"/>
      <c r="C54" s="269"/>
      <c r="D54" s="124">
        <v>8</v>
      </c>
      <c r="E54" s="1" t="s">
        <v>117</v>
      </c>
      <c r="F54" s="243" t="s">
        <v>36</v>
      </c>
      <c r="G54" s="244"/>
      <c r="H54" s="29">
        <v>6.7430000000000003</v>
      </c>
      <c r="I54" s="98">
        <f t="shared" si="5"/>
        <v>0.25600000000000023</v>
      </c>
      <c r="J54" s="112">
        <f t="shared" si="6"/>
        <v>2.0999999999999908E-2</v>
      </c>
      <c r="K54" s="243" t="s">
        <v>85</v>
      </c>
      <c r="L54" s="244"/>
      <c r="M54" s="243" t="s">
        <v>158</v>
      </c>
      <c r="N54" s="244"/>
      <c r="O54" s="243" t="s">
        <v>124</v>
      </c>
      <c r="P54" s="244"/>
      <c r="Q54" s="32" t="s">
        <v>101</v>
      </c>
      <c r="R54" s="62">
        <v>3</v>
      </c>
      <c r="S54" s="14"/>
      <c r="T54" s="14"/>
      <c r="U54" s="14"/>
      <c r="V54" s="14"/>
    </row>
    <row r="55" spans="1:22" s="2" customFormat="1" ht="18" customHeight="1">
      <c r="A55" s="14"/>
      <c r="B55" s="272"/>
      <c r="C55" s="269"/>
      <c r="D55" s="124">
        <v>9</v>
      </c>
      <c r="E55" s="1" t="s">
        <v>97</v>
      </c>
      <c r="F55" s="243" t="s">
        <v>34</v>
      </c>
      <c r="G55" s="244"/>
      <c r="H55" s="29">
        <v>6.7649999999999997</v>
      </c>
      <c r="I55" s="98">
        <f t="shared" si="5"/>
        <v>0.27799999999999958</v>
      </c>
      <c r="J55" s="112">
        <f t="shared" si="6"/>
        <v>2.1999999999999353E-2</v>
      </c>
      <c r="K55" s="243" t="s">
        <v>61</v>
      </c>
      <c r="L55" s="244"/>
      <c r="M55" s="243" t="s">
        <v>120</v>
      </c>
      <c r="N55" s="244"/>
      <c r="O55" s="243" t="s">
        <v>98</v>
      </c>
      <c r="P55" s="244"/>
      <c r="Q55" s="32" t="s">
        <v>99</v>
      </c>
      <c r="R55" s="65">
        <v>6</v>
      </c>
      <c r="S55" s="14"/>
      <c r="T55" s="14"/>
      <c r="U55" s="14"/>
      <c r="V55" s="14"/>
    </row>
    <row r="56" spans="1:22" s="2" customFormat="1" ht="18" customHeight="1">
      <c r="A56" s="14"/>
      <c r="B56" s="272"/>
      <c r="C56" s="269"/>
      <c r="D56" s="124">
        <v>10</v>
      </c>
      <c r="E56" s="1" t="s">
        <v>122</v>
      </c>
      <c r="F56" s="243" t="s">
        <v>119</v>
      </c>
      <c r="G56" s="244"/>
      <c r="H56" s="29">
        <v>6.8120000000000003</v>
      </c>
      <c r="I56" s="98">
        <f t="shared" si="5"/>
        <v>0.32500000000000018</v>
      </c>
      <c r="J56" s="112">
        <f t="shared" si="6"/>
        <v>4.7000000000000597E-2</v>
      </c>
      <c r="K56" s="243" t="s">
        <v>63</v>
      </c>
      <c r="L56" s="244"/>
      <c r="M56" s="243" t="s">
        <v>58</v>
      </c>
      <c r="N56" s="244"/>
      <c r="O56" s="243" t="s">
        <v>107</v>
      </c>
      <c r="P56" s="244"/>
      <c r="Q56" s="32" t="s">
        <v>102</v>
      </c>
      <c r="R56" s="61">
        <v>2</v>
      </c>
      <c r="S56" s="14"/>
      <c r="T56" s="14"/>
      <c r="U56" s="14"/>
      <c r="V56" s="14"/>
    </row>
    <row r="57" spans="1:22" s="2" customFormat="1" ht="18" customHeight="1">
      <c r="A57" s="14"/>
      <c r="B57" s="272"/>
      <c r="C57" s="269"/>
      <c r="D57" s="124">
        <v>11</v>
      </c>
      <c r="E57" s="138" t="s">
        <v>127</v>
      </c>
      <c r="F57" s="243" t="s">
        <v>2</v>
      </c>
      <c r="G57" s="244"/>
      <c r="H57" s="29">
        <v>6.8479999999999999</v>
      </c>
      <c r="I57" s="98">
        <f t="shared" si="5"/>
        <v>0.36099999999999977</v>
      </c>
      <c r="J57" s="112">
        <f t="shared" si="6"/>
        <v>3.5999999999999588E-2</v>
      </c>
      <c r="K57" s="243" t="s">
        <v>34</v>
      </c>
      <c r="L57" s="244"/>
      <c r="M57" s="243" t="s">
        <v>167</v>
      </c>
      <c r="N57" s="244"/>
      <c r="O57" s="243" t="s">
        <v>125</v>
      </c>
      <c r="P57" s="244"/>
      <c r="Q57" s="32" t="s">
        <v>101</v>
      </c>
      <c r="R57" s="64">
        <v>5</v>
      </c>
      <c r="S57" s="14"/>
      <c r="T57" s="14"/>
      <c r="U57" s="14"/>
      <c r="V57" s="14"/>
    </row>
    <row r="58" spans="1:22" s="2" customFormat="1" ht="18" customHeight="1">
      <c r="A58" s="14"/>
      <c r="B58" s="272"/>
      <c r="C58" s="269"/>
      <c r="D58" s="137">
        <v>12</v>
      </c>
      <c r="E58" s="1" t="s">
        <v>139</v>
      </c>
      <c r="F58" s="243" t="s">
        <v>63</v>
      </c>
      <c r="G58" s="244"/>
      <c r="H58" s="29">
        <v>6.85</v>
      </c>
      <c r="I58" s="98">
        <f t="shared" si="5"/>
        <v>0.36299999999999955</v>
      </c>
      <c r="J58" s="116">
        <f t="shared" si="6"/>
        <v>1.9999999999997797E-3</v>
      </c>
      <c r="K58" s="243" t="s">
        <v>36</v>
      </c>
      <c r="L58" s="244"/>
      <c r="M58" s="243" t="s">
        <v>89</v>
      </c>
      <c r="N58" s="244"/>
      <c r="O58" s="243" t="s">
        <v>87</v>
      </c>
      <c r="P58" s="244"/>
      <c r="Q58" s="82" t="s">
        <v>100</v>
      </c>
      <c r="R58" s="63">
        <v>4</v>
      </c>
      <c r="S58" s="14"/>
      <c r="T58" s="14"/>
      <c r="U58" s="14"/>
      <c r="V58" s="14"/>
    </row>
    <row r="59" spans="1:22" s="2" customFormat="1" ht="18" customHeight="1">
      <c r="A59" s="5"/>
      <c r="B59" s="272"/>
      <c r="C59" s="269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14"/>
    </row>
    <row r="60" spans="1:22" s="2" customFormat="1" ht="18" customHeight="1">
      <c r="A60" s="14"/>
      <c r="B60" s="272"/>
      <c r="C60" s="269"/>
      <c r="D60" s="257" t="s">
        <v>21</v>
      </c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74"/>
      <c r="V60" s="14"/>
    </row>
    <row r="61" spans="1:22" s="2" customFormat="1" ht="18" customHeight="1">
      <c r="A61" s="14"/>
      <c r="B61" s="272"/>
      <c r="C61" s="269"/>
      <c r="D61" s="231" t="s">
        <v>1</v>
      </c>
      <c r="E61" s="256" t="s">
        <v>14</v>
      </c>
      <c r="F61" s="263" t="s">
        <v>4</v>
      </c>
      <c r="G61" s="281" t="s">
        <v>18</v>
      </c>
      <c r="H61" s="260" t="s">
        <v>15</v>
      </c>
      <c r="I61" s="261"/>
      <c r="J61" s="261"/>
      <c r="K61" s="261"/>
      <c r="L61" s="261"/>
      <c r="M61" s="261"/>
      <c r="N61" s="262"/>
      <c r="O61" s="260" t="s">
        <v>16</v>
      </c>
      <c r="P61" s="261"/>
      <c r="Q61" s="261"/>
      <c r="R61" s="261"/>
      <c r="S61" s="261"/>
      <c r="T61" s="261"/>
      <c r="U61" s="262"/>
      <c r="V61" s="14"/>
    </row>
    <row r="62" spans="1:22" s="2" customFormat="1" ht="18" customHeight="1">
      <c r="A62" s="14"/>
      <c r="B62" s="272"/>
      <c r="C62" s="269"/>
      <c r="D62" s="231"/>
      <c r="E62" s="256"/>
      <c r="F62" s="264"/>
      <c r="G62" s="281"/>
      <c r="H62" s="90" t="s">
        <v>66</v>
      </c>
      <c r="I62" s="31" t="s">
        <v>17</v>
      </c>
      <c r="J62" s="22">
        <v>1</v>
      </c>
      <c r="K62" s="19">
        <v>2</v>
      </c>
      <c r="L62" s="20">
        <v>3</v>
      </c>
      <c r="M62" s="21">
        <v>4</v>
      </c>
      <c r="N62" s="26">
        <v>5</v>
      </c>
      <c r="O62" s="90" t="s">
        <v>66</v>
      </c>
      <c r="P62" s="31" t="s">
        <v>17</v>
      </c>
      <c r="Q62" s="22">
        <v>1</v>
      </c>
      <c r="R62" s="19">
        <v>2</v>
      </c>
      <c r="S62" s="20">
        <v>3</v>
      </c>
      <c r="T62" s="21">
        <v>4</v>
      </c>
      <c r="U62" s="26">
        <v>5</v>
      </c>
      <c r="V62" s="14"/>
    </row>
    <row r="63" spans="1:22" s="2" customFormat="1" ht="18" customHeight="1">
      <c r="A63" s="14"/>
      <c r="B63" s="272"/>
      <c r="C63" s="269"/>
      <c r="D63" s="124">
        <v>1</v>
      </c>
      <c r="E63" s="1" t="s">
        <v>152</v>
      </c>
      <c r="F63" s="33">
        <v>20</v>
      </c>
      <c r="G63" s="113">
        <f t="shared" ref="G63:G74" si="7">I63+P63</f>
        <v>525.40000000000009</v>
      </c>
      <c r="H63" s="101" t="s">
        <v>160</v>
      </c>
      <c r="I63" s="84">
        <f t="shared" ref="I63:I74" si="8">SUM(J63:N63)</f>
        <v>263.85000000000002</v>
      </c>
      <c r="J63" s="107">
        <v>52.85</v>
      </c>
      <c r="K63" s="107">
        <v>53</v>
      </c>
      <c r="L63" s="107">
        <v>53</v>
      </c>
      <c r="M63" s="108">
        <v>54</v>
      </c>
      <c r="N63" s="110">
        <v>51</v>
      </c>
      <c r="O63" s="101" t="s">
        <v>159</v>
      </c>
      <c r="P63" s="86">
        <f t="shared" ref="P63:P74" si="9">SUM(Q63:U63)</f>
        <v>261.55</v>
      </c>
      <c r="Q63" s="109">
        <v>51.55</v>
      </c>
      <c r="R63" s="108">
        <v>54</v>
      </c>
      <c r="S63" s="107">
        <v>53</v>
      </c>
      <c r="T63" s="109">
        <v>52</v>
      </c>
      <c r="U63" s="110">
        <v>51</v>
      </c>
      <c r="V63" s="14"/>
    </row>
    <row r="64" spans="1:22" s="2" customFormat="1" ht="18" customHeight="1">
      <c r="A64" s="14"/>
      <c r="B64" s="272"/>
      <c r="C64" s="269"/>
      <c r="D64" s="124">
        <v>2</v>
      </c>
      <c r="E64" s="1" t="s">
        <v>155</v>
      </c>
      <c r="F64" s="33">
        <v>18</v>
      </c>
      <c r="G64" s="113">
        <f t="shared" si="7"/>
        <v>524.66999999999996</v>
      </c>
      <c r="H64" s="101" t="s">
        <v>161</v>
      </c>
      <c r="I64" s="128">
        <f t="shared" si="8"/>
        <v>259.51</v>
      </c>
      <c r="J64" s="110">
        <v>51</v>
      </c>
      <c r="K64" s="109">
        <v>52</v>
      </c>
      <c r="L64" s="107">
        <v>53</v>
      </c>
      <c r="M64" s="109">
        <v>52</v>
      </c>
      <c r="N64" s="109">
        <v>51.51</v>
      </c>
      <c r="O64" s="101" t="s">
        <v>160</v>
      </c>
      <c r="P64" s="84">
        <f t="shared" si="9"/>
        <v>265.15999999999997</v>
      </c>
      <c r="Q64" s="109">
        <v>52</v>
      </c>
      <c r="R64" s="108">
        <v>54</v>
      </c>
      <c r="S64" s="108">
        <v>54</v>
      </c>
      <c r="T64" s="107">
        <v>53</v>
      </c>
      <c r="U64" s="109">
        <v>52.16</v>
      </c>
      <c r="V64" s="14"/>
    </row>
    <row r="65" spans="1:27" s="2" customFormat="1" ht="18" customHeight="1">
      <c r="A65" s="14"/>
      <c r="B65" s="272"/>
      <c r="C65" s="269"/>
      <c r="D65" s="124">
        <v>3</v>
      </c>
      <c r="E65" s="1" t="s">
        <v>97</v>
      </c>
      <c r="F65" s="33">
        <v>16</v>
      </c>
      <c r="G65" s="113">
        <f t="shared" si="7"/>
        <v>519.38</v>
      </c>
      <c r="H65" s="101" t="s">
        <v>73</v>
      </c>
      <c r="I65" s="128">
        <f t="shared" si="8"/>
        <v>255.78</v>
      </c>
      <c r="J65" s="110">
        <v>51</v>
      </c>
      <c r="K65" s="109">
        <v>52</v>
      </c>
      <c r="L65" s="109">
        <v>52</v>
      </c>
      <c r="M65" s="110">
        <v>51</v>
      </c>
      <c r="N65" s="111">
        <v>49.78</v>
      </c>
      <c r="O65" s="101" t="s">
        <v>69</v>
      </c>
      <c r="P65" s="85">
        <f t="shared" si="9"/>
        <v>263.60000000000002</v>
      </c>
      <c r="Q65" s="109">
        <v>52</v>
      </c>
      <c r="R65" s="107">
        <v>53</v>
      </c>
      <c r="S65" s="139">
        <v>55</v>
      </c>
      <c r="T65" s="107">
        <v>53</v>
      </c>
      <c r="U65" s="110">
        <v>50.6</v>
      </c>
      <c r="V65" s="14"/>
    </row>
    <row r="66" spans="1:27" s="2" customFormat="1" ht="18" customHeight="1">
      <c r="A66" s="14"/>
      <c r="B66" s="272"/>
      <c r="C66" s="269"/>
      <c r="D66" s="124">
        <v>4</v>
      </c>
      <c r="E66" s="53" t="s">
        <v>96</v>
      </c>
      <c r="F66" s="33">
        <v>15</v>
      </c>
      <c r="G66" s="113">
        <f t="shared" si="7"/>
        <v>512.55999999999995</v>
      </c>
      <c r="H66" s="101" t="s">
        <v>69</v>
      </c>
      <c r="I66" s="85">
        <f t="shared" si="8"/>
        <v>261.32</v>
      </c>
      <c r="J66" s="109">
        <v>52</v>
      </c>
      <c r="K66" s="107">
        <v>53</v>
      </c>
      <c r="L66" s="108">
        <v>54</v>
      </c>
      <c r="M66" s="110">
        <v>51</v>
      </c>
      <c r="N66" s="110">
        <v>51.32</v>
      </c>
      <c r="O66" s="101" t="s">
        <v>68</v>
      </c>
      <c r="P66" s="128">
        <f t="shared" si="9"/>
        <v>251.24</v>
      </c>
      <c r="Q66" s="39">
        <v>49</v>
      </c>
      <c r="R66" s="110">
        <v>51</v>
      </c>
      <c r="S66" s="109">
        <v>52</v>
      </c>
      <c r="T66" s="111">
        <v>50</v>
      </c>
      <c r="U66" s="39">
        <v>49.24</v>
      </c>
      <c r="V66" s="14"/>
    </row>
    <row r="67" spans="1:27" s="2" customFormat="1" ht="18" customHeight="1">
      <c r="A67" s="14"/>
      <c r="B67" s="272"/>
      <c r="C67" s="269"/>
      <c r="D67" s="124">
        <v>5</v>
      </c>
      <c r="E67" s="1" t="s">
        <v>154</v>
      </c>
      <c r="F67" s="33">
        <v>14</v>
      </c>
      <c r="G67" s="113">
        <f t="shared" si="7"/>
        <v>511.16999999999996</v>
      </c>
      <c r="H67" s="101" t="s">
        <v>159</v>
      </c>
      <c r="I67" s="86">
        <f t="shared" si="8"/>
        <v>259.82</v>
      </c>
      <c r="J67" s="109">
        <v>52</v>
      </c>
      <c r="K67" s="109">
        <v>52</v>
      </c>
      <c r="L67" s="107">
        <v>53</v>
      </c>
      <c r="M67" s="107">
        <v>52.82</v>
      </c>
      <c r="N67" s="111">
        <v>50</v>
      </c>
      <c r="O67" s="101" t="s">
        <v>161</v>
      </c>
      <c r="P67" s="128">
        <f t="shared" si="9"/>
        <v>251.35</v>
      </c>
      <c r="Q67" s="39">
        <v>48</v>
      </c>
      <c r="R67" s="110">
        <v>51</v>
      </c>
      <c r="S67" s="107">
        <v>53</v>
      </c>
      <c r="T67" s="110">
        <v>51.35</v>
      </c>
      <c r="U67" s="39">
        <v>48</v>
      </c>
      <c r="V67" s="14"/>
    </row>
    <row r="68" spans="1:27" s="2" customFormat="1" ht="18" customHeight="1">
      <c r="A68" s="14"/>
      <c r="B68" s="272"/>
      <c r="C68" s="269"/>
      <c r="D68" s="124">
        <v>6</v>
      </c>
      <c r="E68" s="53" t="s">
        <v>111</v>
      </c>
      <c r="F68" s="33">
        <v>13</v>
      </c>
      <c r="G68" s="113">
        <f t="shared" si="7"/>
        <v>509.62</v>
      </c>
      <c r="H68" s="101" t="s">
        <v>76</v>
      </c>
      <c r="I68" s="128">
        <f t="shared" si="8"/>
        <v>254.46</v>
      </c>
      <c r="J68" s="110">
        <v>51</v>
      </c>
      <c r="K68" s="109">
        <v>52.46</v>
      </c>
      <c r="L68" s="109">
        <v>52</v>
      </c>
      <c r="M68" s="111">
        <v>50</v>
      </c>
      <c r="N68" s="39">
        <v>49</v>
      </c>
      <c r="O68" s="101" t="s">
        <v>77</v>
      </c>
      <c r="P68" s="128">
        <f t="shared" si="9"/>
        <v>255.16</v>
      </c>
      <c r="Q68" s="39">
        <v>49</v>
      </c>
      <c r="R68" s="110">
        <v>51.16</v>
      </c>
      <c r="S68" s="108">
        <v>54</v>
      </c>
      <c r="T68" s="110">
        <v>51</v>
      </c>
      <c r="U68" s="111">
        <v>50</v>
      </c>
      <c r="V68" s="14"/>
    </row>
    <row r="69" spans="1:27" s="2" customFormat="1" ht="18" customHeight="1">
      <c r="A69" s="14"/>
      <c r="B69" s="272"/>
      <c r="C69" s="269"/>
      <c r="D69" s="124">
        <v>7</v>
      </c>
      <c r="E69" s="1" t="s">
        <v>139</v>
      </c>
      <c r="F69" s="33">
        <v>12</v>
      </c>
      <c r="G69" s="113">
        <f t="shared" si="7"/>
        <v>509.20000000000005</v>
      </c>
      <c r="H69" s="101" t="s">
        <v>80</v>
      </c>
      <c r="I69" s="128">
        <f t="shared" si="8"/>
        <v>252.53</v>
      </c>
      <c r="J69" s="110">
        <v>51</v>
      </c>
      <c r="K69" s="111">
        <v>50</v>
      </c>
      <c r="L69" s="110">
        <v>51</v>
      </c>
      <c r="M69" s="110">
        <v>51</v>
      </c>
      <c r="N69" s="111">
        <v>49.53</v>
      </c>
      <c r="O69" s="101" t="s">
        <v>72</v>
      </c>
      <c r="P69" s="128">
        <f t="shared" si="9"/>
        <v>256.67</v>
      </c>
      <c r="Q69" s="109">
        <v>52</v>
      </c>
      <c r="R69" s="110">
        <v>51</v>
      </c>
      <c r="S69" s="107">
        <v>53</v>
      </c>
      <c r="T69" s="111">
        <v>50</v>
      </c>
      <c r="U69" s="110">
        <v>50.67</v>
      </c>
      <c r="V69" s="14"/>
    </row>
    <row r="70" spans="1:27" s="2" customFormat="1" ht="18" customHeight="1">
      <c r="A70" s="14"/>
      <c r="B70" s="272"/>
      <c r="C70" s="269"/>
      <c r="D70" s="124">
        <v>8</v>
      </c>
      <c r="E70" s="1" t="s">
        <v>116</v>
      </c>
      <c r="F70" s="33">
        <v>11</v>
      </c>
      <c r="G70" s="113">
        <f t="shared" si="7"/>
        <v>507.64</v>
      </c>
      <c r="H70" s="101" t="s">
        <v>77</v>
      </c>
      <c r="I70" s="128">
        <f t="shared" si="8"/>
        <v>252.4</v>
      </c>
      <c r="J70" s="39">
        <v>48</v>
      </c>
      <c r="K70" s="39">
        <v>48</v>
      </c>
      <c r="L70" s="108">
        <v>54.4</v>
      </c>
      <c r="M70" s="107">
        <v>53</v>
      </c>
      <c r="N70" s="39">
        <v>49</v>
      </c>
      <c r="O70" s="101" t="s">
        <v>71</v>
      </c>
      <c r="P70" s="128">
        <f t="shared" si="9"/>
        <v>255.24</v>
      </c>
      <c r="Q70" s="111">
        <v>50</v>
      </c>
      <c r="R70" s="107">
        <v>53</v>
      </c>
      <c r="S70" s="107">
        <v>53.24</v>
      </c>
      <c r="T70" s="109">
        <v>52</v>
      </c>
      <c r="U70" s="39">
        <v>47</v>
      </c>
      <c r="V70" s="14"/>
    </row>
    <row r="71" spans="1:27" s="2" customFormat="1" ht="18" customHeight="1">
      <c r="A71" s="14"/>
      <c r="B71" s="272"/>
      <c r="C71" s="269"/>
      <c r="D71" s="124">
        <v>9</v>
      </c>
      <c r="E71" s="1" t="s">
        <v>138</v>
      </c>
      <c r="F71" s="33">
        <v>10</v>
      </c>
      <c r="G71" s="113">
        <f t="shared" si="7"/>
        <v>506.89</v>
      </c>
      <c r="H71" s="101" t="s">
        <v>162</v>
      </c>
      <c r="I71" s="128">
        <f t="shared" si="8"/>
        <v>254.76</v>
      </c>
      <c r="J71" s="111">
        <v>50</v>
      </c>
      <c r="K71" s="109">
        <v>51.76</v>
      </c>
      <c r="L71" s="109">
        <v>52</v>
      </c>
      <c r="M71" s="109">
        <v>52</v>
      </c>
      <c r="N71" s="39">
        <v>49</v>
      </c>
      <c r="O71" s="101" t="s">
        <v>131</v>
      </c>
      <c r="P71" s="128">
        <f t="shared" si="9"/>
        <v>252.13</v>
      </c>
      <c r="Q71" s="39">
        <v>49</v>
      </c>
      <c r="R71" s="110">
        <v>51.13</v>
      </c>
      <c r="S71" s="109">
        <v>52</v>
      </c>
      <c r="T71" s="110">
        <v>51</v>
      </c>
      <c r="U71" s="39">
        <v>49</v>
      </c>
      <c r="V71" s="14"/>
    </row>
    <row r="72" spans="1:27" s="2" customFormat="1" ht="18" customHeight="1">
      <c r="A72" s="14"/>
      <c r="B72" s="272"/>
      <c r="C72" s="269"/>
      <c r="D72" s="124">
        <v>10</v>
      </c>
      <c r="E72" s="1" t="s">
        <v>117</v>
      </c>
      <c r="F72" s="33">
        <v>9</v>
      </c>
      <c r="G72" s="113">
        <f t="shared" si="7"/>
        <v>501.13</v>
      </c>
      <c r="H72" s="101" t="s">
        <v>72</v>
      </c>
      <c r="I72" s="25">
        <f t="shared" si="8"/>
        <v>248.84</v>
      </c>
      <c r="J72" s="39">
        <v>48.84</v>
      </c>
      <c r="K72" s="110">
        <v>51</v>
      </c>
      <c r="L72" s="39">
        <v>49</v>
      </c>
      <c r="M72" s="110">
        <v>51</v>
      </c>
      <c r="N72" s="39">
        <v>49</v>
      </c>
      <c r="O72" s="101" t="s">
        <v>76</v>
      </c>
      <c r="P72" s="128">
        <f t="shared" si="9"/>
        <v>252.29</v>
      </c>
      <c r="Q72" s="39">
        <v>49.29</v>
      </c>
      <c r="R72" s="107">
        <v>53</v>
      </c>
      <c r="S72" s="109">
        <v>52</v>
      </c>
      <c r="T72" s="110">
        <v>51</v>
      </c>
      <c r="U72" s="39">
        <v>47</v>
      </c>
      <c r="V72" s="14"/>
    </row>
    <row r="73" spans="1:27" s="2" customFormat="1" ht="18" customHeight="1">
      <c r="A73" s="14"/>
      <c r="B73" s="272"/>
      <c r="C73" s="269"/>
      <c r="D73" s="124">
        <v>11</v>
      </c>
      <c r="E73" s="138" t="s">
        <v>127</v>
      </c>
      <c r="F73" s="33">
        <v>8</v>
      </c>
      <c r="G73" s="113">
        <f t="shared" si="7"/>
        <v>500.15</v>
      </c>
      <c r="H73" s="101" t="s">
        <v>71</v>
      </c>
      <c r="I73" s="128">
        <f t="shared" si="8"/>
        <v>253.4</v>
      </c>
      <c r="J73" s="111">
        <v>50</v>
      </c>
      <c r="K73" s="110">
        <v>51</v>
      </c>
      <c r="L73" s="109">
        <v>52.4</v>
      </c>
      <c r="M73" s="109">
        <v>52</v>
      </c>
      <c r="N73" s="39">
        <v>48</v>
      </c>
      <c r="O73" s="101" t="s">
        <v>73</v>
      </c>
      <c r="P73" s="25">
        <f t="shared" si="9"/>
        <v>246.75</v>
      </c>
      <c r="Q73" s="39">
        <v>49</v>
      </c>
      <c r="R73" s="111">
        <v>50</v>
      </c>
      <c r="S73" s="111">
        <v>49.75</v>
      </c>
      <c r="T73" s="111">
        <v>50</v>
      </c>
      <c r="U73" s="39">
        <v>48</v>
      </c>
      <c r="V73" s="14"/>
    </row>
    <row r="74" spans="1:27" s="2" customFormat="1" ht="18" customHeight="1">
      <c r="A74" s="14"/>
      <c r="B74" s="272"/>
      <c r="C74" s="269"/>
      <c r="D74" s="124">
        <v>12</v>
      </c>
      <c r="E74" s="1" t="s">
        <v>122</v>
      </c>
      <c r="F74" s="33">
        <v>7</v>
      </c>
      <c r="G74" s="67">
        <f t="shared" si="7"/>
        <v>498.67999999999995</v>
      </c>
      <c r="H74" s="101" t="s">
        <v>131</v>
      </c>
      <c r="I74" s="128">
        <f t="shared" si="8"/>
        <v>251.57999999999998</v>
      </c>
      <c r="J74" s="111">
        <v>50</v>
      </c>
      <c r="K74" s="111">
        <v>50</v>
      </c>
      <c r="L74" s="107">
        <v>53</v>
      </c>
      <c r="M74" s="109">
        <v>51.58</v>
      </c>
      <c r="N74" s="39">
        <v>47</v>
      </c>
      <c r="O74" s="101" t="s">
        <v>80</v>
      </c>
      <c r="P74" s="25">
        <f t="shared" si="9"/>
        <v>247.1</v>
      </c>
      <c r="Q74" s="39">
        <v>49</v>
      </c>
      <c r="R74" s="39">
        <v>49</v>
      </c>
      <c r="S74" s="111">
        <v>50</v>
      </c>
      <c r="T74" s="110">
        <v>51.1</v>
      </c>
      <c r="U74" s="39">
        <v>48</v>
      </c>
      <c r="V74" s="14"/>
    </row>
    <row r="75" spans="1:27" s="2" customFormat="1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X75"/>
      <c r="Y75"/>
      <c r="Z75"/>
      <c r="AA75"/>
    </row>
  </sheetData>
  <sortState ref="E63:U74">
    <sortCondition descending="1" ref="G63:G74"/>
  </sortState>
  <mergeCells count="156">
    <mergeCell ref="O11:P11"/>
    <mergeCell ref="K12:L12"/>
    <mergeCell ref="M12:N12"/>
    <mergeCell ref="O12:P12"/>
    <mergeCell ref="K13:L13"/>
    <mergeCell ref="M13:N13"/>
    <mergeCell ref="M17:N17"/>
    <mergeCell ref="O17:P17"/>
    <mergeCell ref="K18:L18"/>
    <mergeCell ref="M18:N18"/>
    <mergeCell ref="O18:P18"/>
    <mergeCell ref="F54:G54"/>
    <mergeCell ref="F55:G55"/>
    <mergeCell ref="F52:G52"/>
    <mergeCell ref="O56:P56"/>
    <mergeCell ref="K57:L57"/>
    <mergeCell ref="M57:N57"/>
    <mergeCell ref="O57:P57"/>
    <mergeCell ref="K58:L58"/>
    <mergeCell ref="M58:N58"/>
    <mergeCell ref="O58:P58"/>
    <mergeCell ref="K53:L53"/>
    <mergeCell ref="M53:N53"/>
    <mergeCell ref="O53:P53"/>
    <mergeCell ref="K54:L54"/>
    <mergeCell ref="M54:N54"/>
    <mergeCell ref="O54:P54"/>
    <mergeCell ref="K55:L55"/>
    <mergeCell ref="M55:N55"/>
    <mergeCell ref="O55:P55"/>
    <mergeCell ref="F53:G53"/>
    <mergeCell ref="K50:L50"/>
    <mergeCell ref="M50:N50"/>
    <mergeCell ref="O50:P50"/>
    <mergeCell ref="K51:L51"/>
    <mergeCell ref="M51:N51"/>
    <mergeCell ref="O51:P51"/>
    <mergeCell ref="K52:L52"/>
    <mergeCell ref="M52:N52"/>
    <mergeCell ref="O52:P52"/>
    <mergeCell ref="D60:U60"/>
    <mergeCell ref="D61:D62"/>
    <mergeCell ref="E61:E62"/>
    <mergeCell ref="F61:F62"/>
    <mergeCell ref="G61:G62"/>
    <mergeCell ref="H61:N61"/>
    <mergeCell ref="F56:G56"/>
    <mergeCell ref="F57:G57"/>
    <mergeCell ref="F58:G58"/>
    <mergeCell ref="K56:L56"/>
    <mergeCell ref="M56:N56"/>
    <mergeCell ref="F50:G50"/>
    <mergeCell ref="F51:G51"/>
    <mergeCell ref="R45:R46"/>
    <mergeCell ref="F47:G47"/>
    <mergeCell ref="K47:L47"/>
    <mergeCell ref="M47:N47"/>
    <mergeCell ref="O47:P47"/>
    <mergeCell ref="C44:C74"/>
    <mergeCell ref="D44:P44"/>
    <mergeCell ref="D45:D46"/>
    <mergeCell ref="E45:E46"/>
    <mergeCell ref="F45:G46"/>
    <mergeCell ref="H45:H46"/>
    <mergeCell ref="I45:J45"/>
    <mergeCell ref="K45:L46"/>
    <mergeCell ref="M45:N46"/>
    <mergeCell ref="O45:P46"/>
    <mergeCell ref="F48:G48"/>
    <mergeCell ref="K48:L48"/>
    <mergeCell ref="M48:N48"/>
    <mergeCell ref="O48:P48"/>
    <mergeCell ref="F49:G49"/>
    <mergeCell ref="K49:L49"/>
    <mergeCell ref="O61:U61"/>
    <mergeCell ref="T2:U2"/>
    <mergeCell ref="M49:N49"/>
    <mergeCell ref="O49:P49"/>
    <mergeCell ref="Q45:Q46"/>
    <mergeCell ref="D24:U24"/>
    <mergeCell ref="Z24:AA24"/>
    <mergeCell ref="D25:D26"/>
    <mergeCell ref="E25:E26"/>
    <mergeCell ref="F25:F26"/>
    <mergeCell ref="G25:G26"/>
    <mergeCell ref="H25:N25"/>
    <mergeCell ref="O25:U25"/>
    <mergeCell ref="Z25:AA25"/>
    <mergeCell ref="F11:G11"/>
    <mergeCell ref="F12:G12"/>
    <mergeCell ref="F13:G13"/>
    <mergeCell ref="F14:G14"/>
    <mergeCell ref="F16:G16"/>
    <mergeCell ref="F17:G17"/>
    <mergeCell ref="F18:G18"/>
    <mergeCell ref="F19:G19"/>
    <mergeCell ref="F21:G21"/>
    <mergeCell ref="K11:L11"/>
    <mergeCell ref="M11:N11"/>
    <mergeCell ref="F15:G15"/>
    <mergeCell ref="F22:G22"/>
    <mergeCell ref="K22:L22"/>
    <mergeCell ref="M22:N22"/>
    <mergeCell ref="O22:P22"/>
    <mergeCell ref="Z20:AA20"/>
    <mergeCell ref="Z23:AA23"/>
    <mergeCell ref="Z21:AA21"/>
    <mergeCell ref="Z17:AA17"/>
    <mergeCell ref="Z18:AA18"/>
    <mergeCell ref="Z19:AA19"/>
    <mergeCell ref="Z15:AA15"/>
    <mergeCell ref="Z16:AA16"/>
    <mergeCell ref="K19:L19"/>
    <mergeCell ref="M19:N19"/>
    <mergeCell ref="O19:P19"/>
    <mergeCell ref="K21:L21"/>
    <mergeCell ref="M21:N21"/>
    <mergeCell ref="O21:P21"/>
    <mergeCell ref="F7:G8"/>
    <mergeCell ref="H7:H8"/>
    <mergeCell ref="F9:G9"/>
    <mergeCell ref="K9:L9"/>
    <mergeCell ref="M9:N9"/>
    <mergeCell ref="O9:P9"/>
    <mergeCell ref="F10:G10"/>
    <mergeCell ref="K10:L10"/>
    <mergeCell ref="M10:N10"/>
    <mergeCell ref="O10:P10"/>
    <mergeCell ref="I7:J7"/>
    <mergeCell ref="K7:L8"/>
    <mergeCell ref="M7:N8"/>
    <mergeCell ref="O7:P8"/>
    <mergeCell ref="Q7:Q8"/>
    <mergeCell ref="R7:R8"/>
    <mergeCell ref="B2:D2"/>
    <mergeCell ref="E2:S2"/>
    <mergeCell ref="F20:G20"/>
    <mergeCell ref="K20:L20"/>
    <mergeCell ref="M20:N20"/>
    <mergeCell ref="O20:P20"/>
    <mergeCell ref="O13:P13"/>
    <mergeCell ref="K14:L14"/>
    <mergeCell ref="M14:N14"/>
    <mergeCell ref="O14:P14"/>
    <mergeCell ref="K15:L15"/>
    <mergeCell ref="M15:N15"/>
    <mergeCell ref="O15:P15"/>
    <mergeCell ref="K16:L16"/>
    <mergeCell ref="M16:N16"/>
    <mergeCell ref="O16:P16"/>
    <mergeCell ref="K17:L17"/>
    <mergeCell ref="B6:B74"/>
    <mergeCell ref="C6:C40"/>
    <mergeCell ref="D6:Q6"/>
    <mergeCell ref="D7:D8"/>
    <mergeCell ref="E7:E8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A98"/>
  <sheetViews>
    <sheetView topLeftCell="A31" zoomScale="90" zoomScaleNormal="90" workbookViewId="0">
      <selection activeCell="F67" sqref="F67:F80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51" customWidth="1"/>
    <col min="5" max="5" width="20.7109375" style="51" customWidth="1"/>
    <col min="6" max="11" width="10.7109375" style="4" customWidth="1"/>
    <col min="12" max="16" width="10.7109375" style="169" customWidth="1"/>
    <col min="17" max="22" width="9.7109375" style="2" customWidth="1"/>
    <col min="23" max="23" width="4.5703125" style="2" customWidth="1"/>
  </cols>
  <sheetData>
    <row r="1" spans="1:27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</row>
    <row r="2" spans="1:27" ht="43.5" customHeight="1">
      <c r="A2" s="14"/>
      <c r="B2" s="245"/>
      <c r="C2" s="245"/>
      <c r="D2" s="245"/>
      <c r="E2" s="241" t="s">
        <v>168</v>
      </c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39" t="s">
        <v>113</v>
      </c>
      <c r="U2" s="239"/>
      <c r="V2" s="16"/>
    </row>
    <row r="3" spans="1:27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7"/>
      <c r="M3" s="7"/>
      <c r="N3" s="7"/>
      <c r="O3" s="7"/>
      <c r="P3" s="7"/>
      <c r="Q3" s="5"/>
      <c r="R3" s="16"/>
      <c r="S3" s="16"/>
      <c r="T3" s="16"/>
      <c r="U3" s="16"/>
      <c r="V3" s="16"/>
    </row>
    <row r="4" spans="1:27" s="2" customFormat="1" ht="12.75">
      <c r="A4" s="40"/>
      <c r="B4" s="30"/>
      <c r="C4" s="40"/>
      <c r="D4" s="30"/>
      <c r="E4" s="40"/>
      <c r="F4" s="30"/>
      <c r="G4" s="40"/>
      <c r="H4" s="40"/>
      <c r="I4" s="30"/>
      <c r="J4" s="40"/>
      <c r="K4" s="30"/>
      <c r="L4" s="40"/>
      <c r="M4" s="30"/>
      <c r="N4" s="40"/>
      <c r="O4" s="40"/>
      <c r="P4" s="30"/>
      <c r="Q4" s="40"/>
      <c r="R4" s="30"/>
      <c r="S4" s="40"/>
      <c r="T4" s="30"/>
      <c r="U4" s="40"/>
      <c r="V4" s="40"/>
    </row>
    <row r="5" spans="1:27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7" s="2" customFormat="1" ht="18" customHeight="1">
      <c r="A6" s="14"/>
      <c r="B6" s="272">
        <v>45304</v>
      </c>
      <c r="C6" s="269" t="s">
        <v>32</v>
      </c>
      <c r="D6" s="258" t="s">
        <v>140</v>
      </c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16"/>
      <c r="S6" s="16"/>
      <c r="T6" s="16"/>
      <c r="U6" s="16"/>
      <c r="V6" s="5"/>
    </row>
    <row r="7" spans="1:27" s="2" customFormat="1" ht="18" customHeight="1">
      <c r="A7" s="14"/>
      <c r="B7" s="272"/>
      <c r="C7" s="269"/>
      <c r="D7" s="259" t="s">
        <v>1</v>
      </c>
      <c r="E7" s="256" t="s">
        <v>14</v>
      </c>
      <c r="F7" s="212" t="s">
        <v>144</v>
      </c>
      <c r="G7" s="256"/>
      <c r="H7" s="280" t="s">
        <v>3</v>
      </c>
      <c r="I7" s="273" t="s">
        <v>83</v>
      </c>
      <c r="J7" s="273"/>
      <c r="K7" s="265" t="s">
        <v>145</v>
      </c>
      <c r="L7" s="265"/>
      <c r="M7" s="212" t="s">
        <v>0</v>
      </c>
      <c r="N7" s="212"/>
      <c r="O7" s="265" t="s">
        <v>11</v>
      </c>
      <c r="P7" s="265"/>
      <c r="Q7" s="279" t="s">
        <v>27</v>
      </c>
      <c r="R7" s="286" t="s">
        <v>65</v>
      </c>
      <c r="S7" s="16"/>
      <c r="T7" s="32" t="s">
        <v>101</v>
      </c>
      <c r="U7" s="16"/>
      <c r="V7" s="5"/>
    </row>
    <row r="8" spans="1:27" s="2" customFormat="1" ht="18" customHeight="1">
      <c r="A8" s="14"/>
      <c r="B8" s="272"/>
      <c r="C8" s="269"/>
      <c r="D8" s="259"/>
      <c r="E8" s="256"/>
      <c r="F8" s="256"/>
      <c r="G8" s="256"/>
      <c r="H8" s="280"/>
      <c r="I8" s="142" t="s">
        <v>81</v>
      </c>
      <c r="J8" s="142" t="s">
        <v>82</v>
      </c>
      <c r="K8" s="265"/>
      <c r="L8" s="265"/>
      <c r="M8" s="212"/>
      <c r="N8" s="212"/>
      <c r="O8" s="265"/>
      <c r="P8" s="265"/>
      <c r="Q8" s="279"/>
      <c r="R8" s="286"/>
      <c r="S8" s="16"/>
      <c r="T8" s="32" t="s">
        <v>100</v>
      </c>
      <c r="U8" s="16"/>
      <c r="V8" s="5"/>
      <c r="X8" s="90" t="s">
        <v>77</v>
      </c>
    </row>
    <row r="9" spans="1:27" s="2" customFormat="1" ht="18" customHeight="1">
      <c r="A9" s="14"/>
      <c r="B9" s="272"/>
      <c r="C9" s="269"/>
      <c r="D9" s="140">
        <v>1</v>
      </c>
      <c r="E9" s="1" t="s">
        <v>169</v>
      </c>
      <c r="F9" s="243" t="s">
        <v>170</v>
      </c>
      <c r="G9" s="244"/>
      <c r="H9" s="79">
        <v>6.61</v>
      </c>
      <c r="I9" s="89"/>
      <c r="J9" s="89"/>
      <c r="K9" s="243" t="s">
        <v>94</v>
      </c>
      <c r="L9" s="244"/>
      <c r="M9" s="243" t="s">
        <v>147</v>
      </c>
      <c r="N9" s="244"/>
      <c r="O9" s="243" t="s">
        <v>98</v>
      </c>
      <c r="P9" s="244"/>
      <c r="Q9" s="32" t="s">
        <v>99</v>
      </c>
      <c r="R9" s="64">
        <v>5</v>
      </c>
      <c r="S9" s="16"/>
      <c r="T9" s="82" t="s">
        <v>102</v>
      </c>
      <c r="U9" s="16"/>
      <c r="V9" s="5"/>
      <c r="X9" s="90" t="s">
        <v>67</v>
      </c>
    </row>
    <row r="10" spans="1:27" s="2" customFormat="1" ht="18" customHeight="1">
      <c r="A10" s="14"/>
      <c r="B10" s="272"/>
      <c r="C10" s="269"/>
      <c r="D10" s="140">
        <v>2</v>
      </c>
      <c r="E10" s="1" t="s">
        <v>155</v>
      </c>
      <c r="F10" s="243" t="s">
        <v>153</v>
      </c>
      <c r="G10" s="244"/>
      <c r="H10" s="79">
        <v>6.6139999999999999</v>
      </c>
      <c r="I10" s="112">
        <f t="shared" ref="I10:I23" si="0">H10-$H$9</f>
        <v>3.9999999999995595E-3</v>
      </c>
      <c r="J10" s="102"/>
      <c r="K10" s="243" t="s">
        <v>149</v>
      </c>
      <c r="L10" s="244"/>
      <c r="M10" s="243" t="s">
        <v>57</v>
      </c>
      <c r="N10" s="244"/>
      <c r="O10" s="243" t="s">
        <v>60</v>
      </c>
      <c r="P10" s="244"/>
      <c r="Q10" s="32" t="s">
        <v>99</v>
      </c>
      <c r="R10" s="62">
        <v>3</v>
      </c>
      <c r="S10" s="16"/>
      <c r="T10" s="32" t="s">
        <v>99</v>
      </c>
      <c r="U10" s="16"/>
      <c r="V10" s="5"/>
      <c r="X10" s="90" t="s">
        <v>69</v>
      </c>
    </row>
    <row r="11" spans="1:27" s="2" customFormat="1" ht="18" customHeight="1">
      <c r="A11" s="14"/>
      <c r="B11" s="272"/>
      <c r="C11" s="269"/>
      <c r="D11" s="140">
        <v>3</v>
      </c>
      <c r="E11" s="1" t="s">
        <v>152</v>
      </c>
      <c r="F11" s="243" t="s">
        <v>149</v>
      </c>
      <c r="G11" s="244"/>
      <c r="H11" s="79">
        <v>6.6260000000000003</v>
      </c>
      <c r="I11" s="112">
        <f t="shared" si="0"/>
        <v>1.6000000000000014E-2</v>
      </c>
      <c r="J11" s="80">
        <f>I11-I10</f>
        <v>1.2000000000000455E-2</v>
      </c>
      <c r="K11" s="243" t="s">
        <v>171</v>
      </c>
      <c r="L11" s="244"/>
      <c r="M11" s="243" t="s">
        <v>136</v>
      </c>
      <c r="N11" s="244"/>
      <c r="O11" s="243" t="s">
        <v>60</v>
      </c>
      <c r="P11" s="244"/>
      <c r="Q11" s="32" t="s">
        <v>99</v>
      </c>
      <c r="R11" s="61">
        <v>2</v>
      </c>
      <c r="S11" s="16"/>
      <c r="T11" s="16"/>
      <c r="U11" s="16"/>
      <c r="V11" s="5"/>
      <c r="X11" s="90" t="s">
        <v>72</v>
      </c>
    </row>
    <row r="12" spans="1:27" s="2" customFormat="1" ht="18" customHeight="1">
      <c r="A12" s="14"/>
      <c r="B12" s="272"/>
      <c r="C12" s="269"/>
      <c r="D12" s="140">
        <v>4</v>
      </c>
      <c r="E12" s="1" t="s">
        <v>139</v>
      </c>
      <c r="F12" s="243" t="s">
        <v>94</v>
      </c>
      <c r="G12" s="244"/>
      <c r="H12" s="79">
        <v>6.6630000000000003</v>
      </c>
      <c r="I12" s="112">
        <f t="shared" si="0"/>
        <v>5.2999999999999936E-2</v>
      </c>
      <c r="J12" s="80">
        <f t="shared" ref="J12:J23" si="1">I12-I11</f>
        <v>3.6999999999999922E-2</v>
      </c>
      <c r="K12" s="243" t="s">
        <v>36</v>
      </c>
      <c r="L12" s="244"/>
      <c r="M12" s="243" t="s">
        <v>89</v>
      </c>
      <c r="N12" s="244"/>
      <c r="O12" s="243" t="s">
        <v>98</v>
      </c>
      <c r="P12" s="244"/>
      <c r="Q12" s="32" t="s">
        <v>99</v>
      </c>
      <c r="R12" s="60">
        <v>1</v>
      </c>
      <c r="S12" s="16"/>
      <c r="T12" s="60">
        <v>1</v>
      </c>
      <c r="U12" s="16"/>
      <c r="V12" s="5"/>
      <c r="X12" s="90" t="s">
        <v>160</v>
      </c>
    </row>
    <row r="13" spans="1:27" s="2" customFormat="1" ht="18" customHeight="1">
      <c r="A13" s="14"/>
      <c r="B13" s="272"/>
      <c r="C13" s="269"/>
      <c r="D13" s="140">
        <v>5</v>
      </c>
      <c r="E13" s="1" t="s">
        <v>122</v>
      </c>
      <c r="F13" s="243" t="s">
        <v>63</v>
      </c>
      <c r="G13" s="244"/>
      <c r="H13" s="79">
        <v>6.7320000000000002</v>
      </c>
      <c r="I13" s="98">
        <f t="shared" si="0"/>
        <v>0.12199999999999989</v>
      </c>
      <c r="J13" s="80">
        <f t="shared" si="1"/>
        <v>6.899999999999995E-2</v>
      </c>
      <c r="K13" s="243" t="s">
        <v>104</v>
      </c>
      <c r="L13" s="244"/>
      <c r="M13" s="243" t="s">
        <v>158</v>
      </c>
      <c r="N13" s="244"/>
      <c r="O13" s="243" t="s">
        <v>107</v>
      </c>
      <c r="P13" s="244"/>
      <c r="Q13" s="32" t="s">
        <v>101</v>
      </c>
      <c r="R13" s="63">
        <v>4</v>
      </c>
      <c r="S13" s="16"/>
      <c r="T13" s="61">
        <v>2</v>
      </c>
      <c r="U13" s="16"/>
      <c r="V13" s="5"/>
      <c r="X13" s="90"/>
    </row>
    <row r="14" spans="1:27" s="2" customFormat="1" ht="18" customHeight="1">
      <c r="A14" s="14"/>
      <c r="B14" s="272"/>
      <c r="C14" s="269"/>
      <c r="D14" s="140">
        <v>6</v>
      </c>
      <c r="E14" s="1" t="s">
        <v>116</v>
      </c>
      <c r="F14" s="243" t="s">
        <v>151</v>
      </c>
      <c r="G14" s="244"/>
      <c r="H14" s="79">
        <v>6.7380000000000004</v>
      </c>
      <c r="I14" s="98">
        <f t="shared" si="0"/>
        <v>0.12800000000000011</v>
      </c>
      <c r="J14" s="79">
        <f t="shared" si="1"/>
        <v>6.0000000000002274E-3</v>
      </c>
      <c r="K14" s="243" t="s">
        <v>112</v>
      </c>
      <c r="L14" s="244"/>
      <c r="M14" s="243" t="s">
        <v>58</v>
      </c>
      <c r="N14" s="244"/>
      <c r="O14" s="243" t="s">
        <v>181</v>
      </c>
      <c r="P14" s="244"/>
      <c r="Q14" s="32" t="s">
        <v>100</v>
      </c>
      <c r="R14" s="62">
        <v>3</v>
      </c>
      <c r="S14" s="16"/>
      <c r="T14" s="62">
        <v>3</v>
      </c>
      <c r="U14" s="16"/>
      <c r="V14" s="5"/>
      <c r="X14" s="90"/>
    </row>
    <row r="15" spans="1:27" s="2" customFormat="1" ht="18" customHeight="1">
      <c r="A15" s="14"/>
      <c r="B15" s="272"/>
      <c r="C15" s="269"/>
      <c r="D15" s="140">
        <v>7</v>
      </c>
      <c r="E15" s="1" t="s">
        <v>172</v>
      </c>
      <c r="F15" s="243" t="s">
        <v>173</v>
      </c>
      <c r="G15" s="244"/>
      <c r="H15" s="79">
        <v>6.7510000000000003</v>
      </c>
      <c r="I15" s="98">
        <f t="shared" si="0"/>
        <v>0.14100000000000001</v>
      </c>
      <c r="J15" s="80">
        <f t="shared" si="1"/>
        <v>1.2999999999999901E-2</v>
      </c>
      <c r="K15" s="243" t="s">
        <v>119</v>
      </c>
      <c r="L15" s="244"/>
      <c r="M15" s="243" t="s">
        <v>89</v>
      </c>
      <c r="N15" s="244"/>
      <c r="O15" s="243" t="s">
        <v>174</v>
      </c>
      <c r="P15" s="244"/>
      <c r="Q15" s="32" t="s">
        <v>101</v>
      </c>
      <c r="R15" s="61">
        <v>2</v>
      </c>
      <c r="S15" s="16"/>
      <c r="T15" s="63">
        <v>4</v>
      </c>
      <c r="U15" s="16"/>
      <c r="V15" s="5"/>
      <c r="X15" s="90" t="s">
        <v>68</v>
      </c>
      <c r="Z15" s="254" t="s">
        <v>61</v>
      </c>
      <c r="AA15" s="255"/>
    </row>
    <row r="16" spans="1:27" s="2" customFormat="1" ht="18" customHeight="1">
      <c r="A16" s="14"/>
      <c r="B16" s="272"/>
      <c r="C16" s="269"/>
      <c r="D16" s="140">
        <v>8</v>
      </c>
      <c r="E16" s="1" t="s">
        <v>111</v>
      </c>
      <c r="F16" s="243" t="s">
        <v>85</v>
      </c>
      <c r="G16" s="244"/>
      <c r="H16" s="79">
        <v>6.7539999999999996</v>
      </c>
      <c r="I16" s="98">
        <f t="shared" si="0"/>
        <v>0.14399999999999924</v>
      </c>
      <c r="J16" s="79">
        <f t="shared" si="1"/>
        <v>2.9999999999992255E-3</v>
      </c>
      <c r="K16" s="243" t="s">
        <v>151</v>
      </c>
      <c r="L16" s="244"/>
      <c r="M16" s="243" t="s">
        <v>147</v>
      </c>
      <c r="N16" s="244"/>
      <c r="O16" s="243" t="s">
        <v>98</v>
      </c>
      <c r="P16" s="244"/>
      <c r="Q16" s="32" t="s">
        <v>99</v>
      </c>
      <c r="R16" s="64">
        <v>5</v>
      </c>
      <c r="S16" s="16"/>
      <c r="T16" s="64">
        <v>5</v>
      </c>
      <c r="U16" s="16"/>
      <c r="V16" s="5"/>
      <c r="X16" s="90" t="s">
        <v>76</v>
      </c>
      <c r="Z16" s="254" t="s">
        <v>85</v>
      </c>
      <c r="AA16" s="255"/>
    </row>
    <row r="17" spans="1:27" s="2" customFormat="1" ht="18" customHeight="1">
      <c r="A17" s="14"/>
      <c r="B17" s="272"/>
      <c r="C17" s="269"/>
      <c r="D17" s="140">
        <v>9</v>
      </c>
      <c r="E17" s="1" t="s">
        <v>117</v>
      </c>
      <c r="F17" s="243" t="s">
        <v>36</v>
      </c>
      <c r="G17" s="244"/>
      <c r="H17" s="79">
        <v>6.7670000000000003</v>
      </c>
      <c r="I17" s="98">
        <f t="shared" si="0"/>
        <v>0.15700000000000003</v>
      </c>
      <c r="J17" s="80">
        <f t="shared" si="1"/>
        <v>1.3000000000000789E-2</v>
      </c>
      <c r="K17" s="243" t="s">
        <v>85</v>
      </c>
      <c r="L17" s="244"/>
      <c r="M17" s="243" t="s">
        <v>158</v>
      </c>
      <c r="N17" s="244"/>
      <c r="O17" s="243" t="s">
        <v>124</v>
      </c>
      <c r="P17" s="244"/>
      <c r="Q17" s="32" t="s">
        <v>99</v>
      </c>
      <c r="R17" s="60">
        <v>1</v>
      </c>
      <c r="S17" s="16"/>
      <c r="T17" s="65">
        <v>6</v>
      </c>
      <c r="U17" s="16"/>
      <c r="V17" s="5"/>
      <c r="X17" s="90" t="s">
        <v>71</v>
      </c>
      <c r="Z17" s="254" t="s">
        <v>34</v>
      </c>
      <c r="AA17" s="255"/>
    </row>
    <row r="18" spans="1:27" s="2" customFormat="1" ht="18" customHeight="1">
      <c r="A18" s="14"/>
      <c r="B18" s="272"/>
      <c r="C18" s="269"/>
      <c r="D18" s="140">
        <v>10</v>
      </c>
      <c r="E18" s="1" t="s">
        <v>154</v>
      </c>
      <c r="F18" s="243" t="s">
        <v>171</v>
      </c>
      <c r="G18" s="244"/>
      <c r="H18" s="79">
        <v>6.7859999999999996</v>
      </c>
      <c r="I18" s="98">
        <f t="shared" si="0"/>
        <v>0.17599999999999927</v>
      </c>
      <c r="J18" s="80">
        <f t="shared" si="1"/>
        <v>1.899999999999924E-2</v>
      </c>
      <c r="K18" s="243" t="s">
        <v>153</v>
      </c>
      <c r="L18" s="244"/>
      <c r="M18" s="243" t="s">
        <v>175</v>
      </c>
      <c r="N18" s="244"/>
      <c r="O18" s="243" t="s">
        <v>60</v>
      </c>
      <c r="P18" s="244"/>
      <c r="Q18" s="32" t="s">
        <v>99</v>
      </c>
      <c r="R18" s="63">
        <v>4</v>
      </c>
      <c r="S18" s="16"/>
      <c r="T18" s="66">
        <v>7</v>
      </c>
      <c r="U18" s="16"/>
      <c r="V18" s="5"/>
      <c r="X18" s="90" t="s">
        <v>90</v>
      </c>
      <c r="Z18" s="254" t="s">
        <v>35</v>
      </c>
      <c r="AA18" s="255"/>
    </row>
    <row r="19" spans="1:27" s="2" customFormat="1" ht="18" customHeight="1">
      <c r="A19" s="14"/>
      <c r="B19" s="272"/>
      <c r="C19" s="269"/>
      <c r="D19" s="140">
        <v>11</v>
      </c>
      <c r="E19" s="164" t="s">
        <v>127</v>
      </c>
      <c r="F19" s="243" t="s">
        <v>34</v>
      </c>
      <c r="G19" s="244"/>
      <c r="H19" s="80">
        <v>6.8129999999999997</v>
      </c>
      <c r="I19" s="98">
        <f t="shared" si="0"/>
        <v>0.2029999999999994</v>
      </c>
      <c r="J19" s="80">
        <f t="shared" si="1"/>
        <v>2.7000000000000135E-2</v>
      </c>
      <c r="K19" s="243" t="s">
        <v>170</v>
      </c>
      <c r="L19" s="244"/>
      <c r="M19" s="243" t="s">
        <v>136</v>
      </c>
      <c r="N19" s="244"/>
      <c r="O19" s="243" t="s">
        <v>98</v>
      </c>
      <c r="P19" s="244"/>
      <c r="Q19" s="32" t="s">
        <v>99</v>
      </c>
      <c r="R19" s="62">
        <v>3</v>
      </c>
      <c r="S19" s="16"/>
      <c r="T19" s="16"/>
      <c r="U19" s="16"/>
      <c r="V19" s="5"/>
      <c r="X19" s="90" t="s">
        <v>79</v>
      </c>
      <c r="Z19" s="254" t="s">
        <v>36</v>
      </c>
      <c r="AA19" s="255"/>
    </row>
    <row r="20" spans="1:27" s="2" customFormat="1" ht="18" customHeight="1">
      <c r="A20" s="14"/>
      <c r="B20" s="272"/>
      <c r="C20" s="269"/>
      <c r="D20" s="140">
        <v>12</v>
      </c>
      <c r="E20" s="1" t="s">
        <v>138</v>
      </c>
      <c r="F20" s="243" t="s">
        <v>119</v>
      </c>
      <c r="G20" s="244"/>
      <c r="H20" s="80">
        <v>6.87</v>
      </c>
      <c r="I20" s="98">
        <f t="shared" si="0"/>
        <v>0.25999999999999979</v>
      </c>
      <c r="J20" s="80">
        <f t="shared" si="1"/>
        <v>5.7000000000000384E-2</v>
      </c>
      <c r="K20" s="243" t="s">
        <v>173</v>
      </c>
      <c r="L20" s="244"/>
      <c r="M20" s="243" t="s">
        <v>89</v>
      </c>
      <c r="N20" s="244"/>
      <c r="O20" s="243" t="s">
        <v>98</v>
      </c>
      <c r="P20" s="244"/>
      <c r="Q20" s="32" t="s">
        <v>101</v>
      </c>
      <c r="R20" s="63">
        <v>4</v>
      </c>
      <c r="S20" s="16"/>
      <c r="T20" s="16"/>
      <c r="U20" s="16"/>
      <c r="V20" s="5"/>
      <c r="X20" s="90" t="s">
        <v>73</v>
      </c>
      <c r="Z20" s="254" t="s">
        <v>112</v>
      </c>
      <c r="AA20" s="255"/>
    </row>
    <row r="21" spans="1:27" s="2" customFormat="1" ht="18" customHeight="1">
      <c r="A21" s="14"/>
      <c r="B21" s="272"/>
      <c r="C21" s="269"/>
      <c r="D21" s="140">
        <v>13</v>
      </c>
      <c r="E21" s="1" t="s">
        <v>176</v>
      </c>
      <c r="F21" s="243" t="s">
        <v>112</v>
      </c>
      <c r="G21" s="244"/>
      <c r="H21" s="80">
        <v>6.8970000000000002</v>
      </c>
      <c r="I21" s="98">
        <f t="shared" si="0"/>
        <v>0.28699999999999992</v>
      </c>
      <c r="J21" s="80">
        <f t="shared" si="1"/>
        <v>2.7000000000000135E-2</v>
      </c>
      <c r="K21" s="243" t="s">
        <v>34</v>
      </c>
      <c r="L21" s="244"/>
      <c r="M21" s="243" t="s">
        <v>58</v>
      </c>
      <c r="N21" s="244"/>
      <c r="O21" s="243" t="s">
        <v>124</v>
      </c>
      <c r="P21" s="244"/>
      <c r="Q21" s="82" t="s">
        <v>102</v>
      </c>
      <c r="R21" s="61">
        <v>2</v>
      </c>
      <c r="S21" s="16"/>
      <c r="T21" s="16"/>
      <c r="U21" s="16"/>
      <c r="V21" s="5"/>
      <c r="X21" s="90" t="s">
        <v>80</v>
      </c>
      <c r="Z21" s="254" t="s">
        <v>2</v>
      </c>
      <c r="AA21" s="255"/>
    </row>
    <row r="22" spans="1:27" s="2" customFormat="1" ht="18" customHeight="1">
      <c r="A22" s="14"/>
      <c r="B22" s="272"/>
      <c r="C22" s="269"/>
      <c r="D22" s="140">
        <v>14</v>
      </c>
      <c r="E22" s="1" t="s">
        <v>121</v>
      </c>
      <c r="F22" s="243" t="s">
        <v>104</v>
      </c>
      <c r="G22" s="244"/>
      <c r="H22" s="80">
        <v>6.9640000000000004</v>
      </c>
      <c r="I22" s="98">
        <f t="shared" si="0"/>
        <v>0.35400000000000009</v>
      </c>
      <c r="J22" s="80">
        <f t="shared" si="1"/>
        <v>6.7000000000000171E-2</v>
      </c>
      <c r="K22" s="243" t="s">
        <v>103</v>
      </c>
      <c r="L22" s="244"/>
      <c r="M22" s="243" t="s">
        <v>58</v>
      </c>
      <c r="N22" s="244"/>
      <c r="O22" s="243" t="s">
        <v>98</v>
      </c>
      <c r="P22" s="244"/>
      <c r="Q22" s="32" t="s">
        <v>101</v>
      </c>
      <c r="R22" s="64">
        <v>5</v>
      </c>
      <c r="S22" s="16"/>
      <c r="T22" s="16"/>
      <c r="U22" s="16"/>
      <c r="V22" s="5"/>
      <c r="X22" s="90" t="s">
        <v>80</v>
      </c>
      <c r="Z22" s="254" t="s">
        <v>2</v>
      </c>
      <c r="AA22" s="255"/>
    </row>
    <row r="23" spans="1:27" s="2" customFormat="1" ht="18" customHeight="1">
      <c r="A23" s="14"/>
      <c r="B23" s="272"/>
      <c r="C23" s="269"/>
      <c r="D23" s="140">
        <v>15</v>
      </c>
      <c r="E23" s="1" t="s">
        <v>129</v>
      </c>
      <c r="F23" s="243" t="s">
        <v>103</v>
      </c>
      <c r="G23" s="244"/>
      <c r="H23" s="29">
        <v>7.5229999999999997</v>
      </c>
      <c r="I23" s="98">
        <f t="shared" si="0"/>
        <v>0.91299999999999937</v>
      </c>
      <c r="J23" s="29">
        <f t="shared" si="1"/>
        <v>0.55899999999999928</v>
      </c>
      <c r="K23" s="243" t="s">
        <v>63</v>
      </c>
      <c r="L23" s="244"/>
      <c r="M23" s="243" t="s">
        <v>57</v>
      </c>
      <c r="N23" s="244"/>
      <c r="O23" s="243" t="s">
        <v>124</v>
      </c>
      <c r="P23" s="244"/>
      <c r="Q23" s="32" t="s">
        <v>101</v>
      </c>
      <c r="R23" s="60">
        <v>1</v>
      </c>
      <c r="S23" s="16"/>
      <c r="T23" s="16"/>
      <c r="U23" s="16"/>
      <c r="V23" s="5"/>
      <c r="X23" s="90" t="s">
        <v>80</v>
      </c>
      <c r="Z23" s="254" t="s">
        <v>2</v>
      </c>
      <c r="AA23" s="255"/>
    </row>
    <row r="24" spans="1:27" s="2" customFormat="1" ht="18" customHeight="1">
      <c r="A24" s="14"/>
      <c r="B24" s="272"/>
      <c r="C24" s="269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6"/>
      <c r="T24" s="16"/>
      <c r="U24" s="16"/>
      <c r="V24" s="5"/>
      <c r="X24" s="90"/>
      <c r="Z24" s="143"/>
      <c r="AA24" s="144"/>
    </row>
    <row r="25" spans="1:27" s="2" customFormat="1" ht="18" customHeight="1">
      <c r="A25" s="14"/>
      <c r="B25" s="272"/>
      <c r="C25" s="269"/>
      <c r="D25" s="258" t="s">
        <v>21</v>
      </c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5"/>
      <c r="X25" s="90" t="s">
        <v>68</v>
      </c>
      <c r="Z25" s="254" t="s">
        <v>103</v>
      </c>
      <c r="AA25" s="255"/>
    </row>
    <row r="26" spans="1:27" s="2" customFormat="1" ht="18" customHeight="1">
      <c r="A26" s="14"/>
      <c r="B26" s="272"/>
      <c r="C26" s="269"/>
      <c r="D26" s="259" t="s">
        <v>1</v>
      </c>
      <c r="E26" s="256" t="s">
        <v>14</v>
      </c>
      <c r="F26" s="263" t="s">
        <v>42</v>
      </c>
      <c r="G26" s="281" t="s">
        <v>18</v>
      </c>
      <c r="H26" s="260" t="s">
        <v>15</v>
      </c>
      <c r="I26" s="261"/>
      <c r="J26" s="261"/>
      <c r="K26" s="261"/>
      <c r="L26" s="261"/>
      <c r="M26" s="261"/>
      <c r="N26" s="262"/>
      <c r="O26" s="260" t="s">
        <v>16</v>
      </c>
      <c r="P26" s="261"/>
      <c r="Q26" s="261"/>
      <c r="R26" s="261"/>
      <c r="S26" s="261"/>
      <c r="T26" s="261"/>
      <c r="U26" s="262"/>
      <c r="V26" s="14"/>
      <c r="X26" s="90" t="s">
        <v>73</v>
      </c>
      <c r="Z26" s="254" t="s">
        <v>104</v>
      </c>
      <c r="AA26" s="255"/>
    </row>
    <row r="27" spans="1:27" s="2" customFormat="1" ht="18" customHeight="1">
      <c r="A27" s="14"/>
      <c r="B27" s="272"/>
      <c r="C27" s="269"/>
      <c r="D27" s="259"/>
      <c r="E27" s="256"/>
      <c r="F27" s="264"/>
      <c r="G27" s="281"/>
      <c r="H27" s="90" t="s">
        <v>66</v>
      </c>
      <c r="I27" s="31" t="s">
        <v>17</v>
      </c>
      <c r="J27" s="22">
        <v>1</v>
      </c>
      <c r="K27" s="19">
        <v>2</v>
      </c>
      <c r="L27" s="20">
        <v>3</v>
      </c>
      <c r="M27" s="21">
        <v>4</v>
      </c>
      <c r="N27" s="26">
        <v>5</v>
      </c>
      <c r="O27" s="90" t="s">
        <v>66</v>
      </c>
      <c r="P27" s="31" t="s">
        <v>17</v>
      </c>
      <c r="Q27" s="22">
        <v>1</v>
      </c>
      <c r="R27" s="19">
        <v>2</v>
      </c>
      <c r="S27" s="20">
        <v>3</v>
      </c>
      <c r="T27" s="21">
        <v>4</v>
      </c>
      <c r="U27" s="26">
        <v>5</v>
      </c>
      <c r="V27" s="14"/>
      <c r="X27" s="90" t="s">
        <v>67</v>
      </c>
      <c r="Z27" s="243" t="s">
        <v>119</v>
      </c>
      <c r="AA27" s="244"/>
    </row>
    <row r="28" spans="1:27" s="2" customFormat="1" ht="18" customHeight="1">
      <c r="A28" s="14"/>
      <c r="B28" s="272"/>
      <c r="C28" s="269"/>
      <c r="D28" s="140">
        <v>1</v>
      </c>
      <c r="E28" s="1" t="s">
        <v>169</v>
      </c>
      <c r="F28" s="33">
        <v>20</v>
      </c>
      <c r="G28" s="113">
        <f t="shared" ref="G28:G42" si="2">I28+P28</f>
        <v>525.8599999999999</v>
      </c>
      <c r="H28" s="101" t="s">
        <v>177</v>
      </c>
      <c r="I28" s="171">
        <f t="shared" ref="I28:I42" si="3">SUM(J28:N28)</f>
        <v>262.40999999999997</v>
      </c>
      <c r="J28" s="107">
        <v>53</v>
      </c>
      <c r="K28" s="107">
        <v>53</v>
      </c>
      <c r="L28" s="107">
        <v>53.41</v>
      </c>
      <c r="M28" s="107">
        <v>53</v>
      </c>
      <c r="N28" s="111">
        <v>50</v>
      </c>
      <c r="O28" s="101" t="s">
        <v>130</v>
      </c>
      <c r="P28" s="171">
        <f t="shared" ref="P28:P42" si="4">SUM(Q28:U28)</f>
        <v>263.45</v>
      </c>
      <c r="Q28" s="158">
        <v>51</v>
      </c>
      <c r="R28" s="108">
        <v>54</v>
      </c>
      <c r="S28" s="176">
        <v>55.45</v>
      </c>
      <c r="T28" s="107">
        <v>53</v>
      </c>
      <c r="U28" s="178">
        <v>50</v>
      </c>
      <c r="V28" s="14"/>
      <c r="X28" s="90" t="s">
        <v>69</v>
      </c>
    </row>
    <row r="29" spans="1:27" s="2" customFormat="1" ht="18" customHeight="1">
      <c r="A29" s="14"/>
      <c r="B29" s="272"/>
      <c r="C29" s="269"/>
      <c r="D29" s="140">
        <v>2</v>
      </c>
      <c r="E29" s="1" t="s">
        <v>155</v>
      </c>
      <c r="F29" s="33">
        <v>18</v>
      </c>
      <c r="G29" s="113">
        <f t="shared" si="2"/>
        <v>520.9</v>
      </c>
      <c r="H29" s="101" t="s">
        <v>160</v>
      </c>
      <c r="I29" s="172">
        <f t="shared" si="3"/>
        <v>260.64</v>
      </c>
      <c r="J29" s="110">
        <v>50.64</v>
      </c>
      <c r="K29" s="107">
        <v>53</v>
      </c>
      <c r="L29" s="107">
        <v>53</v>
      </c>
      <c r="M29" s="107">
        <v>53</v>
      </c>
      <c r="N29" s="110">
        <v>51</v>
      </c>
      <c r="O29" s="101" t="s">
        <v>178</v>
      </c>
      <c r="P29" s="172">
        <f t="shared" si="4"/>
        <v>260.26</v>
      </c>
      <c r="Q29" s="179">
        <v>52.26</v>
      </c>
      <c r="R29" s="107">
        <v>53</v>
      </c>
      <c r="S29" s="107">
        <v>53</v>
      </c>
      <c r="T29" s="179">
        <v>52</v>
      </c>
      <c r="U29" s="178">
        <v>50</v>
      </c>
      <c r="V29" s="14"/>
      <c r="X29" s="90" t="s">
        <v>72</v>
      </c>
    </row>
    <row r="30" spans="1:27" s="2" customFormat="1" ht="18" customHeight="1">
      <c r="A30" s="14"/>
      <c r="B30" s="272"/>
      <c r="C30" s="269"/>
      <c r="D30" s="140">
        <v>3</v>
      </c>
      <c r="E30" s="1" t="s">
        <v>139</v>
      </c>
      <c r="F30" s="33">
        <v>16</v>
      </c>
      <c r="G30" s="113">
        <f t="shared" si="2"/>
        <v>516.76</v>
      </c>
      <c r="H30" s="101" t="s">
        <v>130</v>
      </c>
      <c r="I30" s="173">
        <f t="shared" si="3"/>
        <v>258.74</v>
      </c>
      <c r="J30" s="110">
        <v>51</v>
      </c>
      <c r="K30" s="109">
        <v>51.74</v>
      </c>
      <c r="L30" s="107">
        <v>53</v>
      </c>
      <c r="M30" s="107">
        <v>53</v>
      </c>
      <c r="N30" s="111">
        <v>50</v>
      </c>
      <c r="O30" s="101" t="s">
        <v>72</v>
      </c>
      <c r="P30" s="175">
        <f t="shared" si="4"/>
        <v>258.02</v>
      </c>
      <c r="Q30" s="158">
        <v>51</v>
      </c>
      <c r="R30" s="108">
        <v>54.02</v>
      </c>
      <c r="S30" s="107">
        <v>53</v>
      </c>
      <c r="T30" s="158">
        <v>51</v>
      </c>
      <c r="U30" s="156">
        <v>49</v>
      </c>
      <c r="V30" s="14"/>
      <c r="X30" s="90" t="s">
        <v>77</v>
      </c>
    </row>
    <row r="31" spans="1:27" s="2" customFormat="1" ht="18" customHeight="1">
      <c r="A31" s="14"/>
      <c r="B31" s="272"/>
      <c r="C31" s="269"/>
      <c r="D31" s="140">
        <v>4</v>
      </c>
      <c r="E31" s="53" t="s">
        <v>111</v>
      </c>
      <c r="F31" s="33">
        <v>15</v>
      </c>
      <c r="G31" s="113">
        <f t="shared" si="2"/>
        <v>507.52</v>
      </c>
      <c r="H31" s="101" t="s">
        <v>76</v>
      </c>
      <c r="I31" s="174">
        <f t="shared" si="3"/>
        <v>251.78</v>
      </c>
      <c r="J31" s="111">
        <v>50</v>
      </c>
      <c r="K31" s="110">
        <v>51</v>
      </c>
      <c r="L31" s="109">
        <v>51.78</v>
      </c>
      <c r="M31" s="111">
        <v>50</v>
      </c>
      <c r="N31" s="161">
        <v>49</v>
      </c>
      <c r="O31" s="101" t="s">
        <v>77</v>
      </c>
      <c r="P31" s="128">
        <f t="shared" si="4"/>
        <v>255.74</v>
      </c>
      <c r="Q31" s="162">
        <v>52</v>
      </c>
      <c r="R31" s="180">
        <v>52</v>
      </c>
      <c r="S31" s="181">
        <v>51.74</v>
      </c>
      <c r="T31" s="158">
        <v>51</v>
      </c>
      <c r="U31" s="156">
        <v>49</v>
      </c>
      <c r="V31" s="14"/>
      <c r="X31" s="90" t="s">
        <v>79</v>
      </c>
    </row>
    <row r="32" spans="1:27" s="2" customFormat="1" ht="18" customHeight="1">
      <c r="A32" s="14"/>
      <c r="B32" s="272"/>
      <c r="C32" s="269"/>
      <c r="D32" s="140">
        <v>5</v>
      </c>
      <c r="E32" s="1" t="s">
        <v>152</v>
      </c>
      <c r="F32" s="33">
        <v>14</v>
      </c>
      <c r="G32" s="113">
        <f t="shared" si="2"/>
        <v>506.9</v>
      </c>
      <c r="H32" s="101" t="s">
        <v>159</v>
      </c>
      <c r="I32" s="175">
        <f t="shared" si="3"/>
        <v>258.78999999999996</v>
      </c>
      <c r="J32" s="107">
        <v>53</v>
      </c>
      <c r="K32" s="109">
        <v>52</v>
      </c>
      <c r="L32" s="108">
        <v>54</v>
      </c>
      <c r="M32" s="111">
        <v>49.79</v>
      </c>
      <c r="N32" s="111">
        <v>50</v>
      </c>
      <c r="O32" s="101" t="s">
        <v>180</v>
      </c>
      <c r="P32" s="25">
        <f t="shared" si="4"/>
        <v>248.11</v>
      </c>
      <c r="Q32" s="156">
        <v>49</v>
      </c>
      <c r="R32" s="156">
        <v>49</v>
      </c>
      <c r="S32" s="180">
        <v>52</v>
      </c>
      <c r="T32" s="177">
        <v>51.11</v>
      </c>
      <c r="U32" s="163">
        <v>47</v>
      </c>
      <c r="V32" s="14"/>
      <c r="X32" s="90" t="s">
        <v>74</v>
      </c>
    </row>
    <row r="33" spans="1:26" s="2" customFormat="1" ht="18" customHeight="1">
      <c r="A33" s="14"/>
      <c r="B33" s="272"/>
      <c r="C33" s="269"/>
      <c r="D33" s="140">
        <v>6</v>
      </c>
      <c r="E33" s="53" t="s">
        <v>154</v>
      </c>
      <c r="F33" s="33">
        <v>13</v>
      </c>
      <c r="G33" s="113">
        <f t="shared" si="2"/>
        <v>503.53999999999996</v>
      </c>
      <c r="H33" s="101" t="s">
        <v>180</v>
      </c>
      <c r="I33" s="160">
        <f t="shared" si="3"/>
        <v>246.77</v>
      </c>
      <c r="J33" s="161">
        <v>47</v>
      </c>
      <c r="K33" s="111">
        <v>50</v>
      </c>
      <c r="L33" s="110">
        <v>51</v>
      </c>
      <c r="M33" s="111">
        <v>50</v>
      </c>
      <c r="N33" s="161">
        <v>48.77</v>
      </c>
      <c r="O33" s="101" t="s">
        <v>160</v>
      </c>
      <c r="P33" s="128">
        <f t="shared" si="4"/>
        <v>256.77</v>
      </c>
      <c r="Q33" s="178">
        <v>50</v>
      </c>
      <c r="R33" s="107">
        <v>53</v>
      </c>
      <c r="S33" s="107">
        <v>53</v>
      </c>
      <c r="T33" s="158">
        <v>51</v>
      </c>
      <c r="U33" s="178">
        <v>49.77</v>
      </c>
      <c r="V33" s="14"/>
      <c r="X33" s="90" t="s">
        <v>70</v>
      </c>
    </row>
    <row r="34" spans="1:26" s="2" customFormat="1" ht="18" customHeight="1">
      <c r="A34" s="14"/>
      <c r="B34" s="272"/>
      <c r="C34" s="269"/>
      <c r="D34" s="140">
        <v>7</v>
      </c>
      <c r="E34" s="1" t="s">
        <v>117</v>
      </c>
      <c r="F34" s="33">
        <v>12</v>
      </c>
      <c r="G34" s="113">
        <f t="shared" si="2"/>
        <v>500.97</v>
      </c>
      <c r="H34" s="101" t="s">
        <v>72</v>
      </c>
      <c r="I34" s="174">
        <f t="shared" si="3"/>
        <v>251.44</v>
      </c>
      <c r="J34" s="111">
        <v>50</v>
      </c>
      <c r="K34" s="109">
        <v>52.44</v>
      </c>
      <c r="L34" s="110">
        <v>51</v>
      </c>
      <c r="M34" s="111">
        <v>50</v>
      </c>
      <c r="N34" s="161">
        <v>48</v>
      </c>
      <c r="O34" s="101" t="s">
        <v>76</v>
      </c>
      <c r="P34" s="25">
        <f t="shared" si="4"/>
        <v>249.53</v>
      </c>
      <c r="Q34" s="178">
        <v>50</v>
      </c>
      <c r="R34" s="156">
        <v>48.53</v>
      </c>
      <c r="S34" s="162">
        <v>52</v>
      </c>
      <c r="T34" s="158">
        <v>51</v>
      </c>
      <c r="U34" s="156">
        <v>48</v>
      </c>
      <c r="V34" s="14"/>
      <c r="X34" s="90" t="s">
        <v>75</v>
      </c>
    </row>
    <row r="35" spans="1:26" s="2" customFormat="1" ht="18" customHeight="1">
      <c r="A35" s="14"/>
      <c r="B35" s="272"/>
      <c r="C35" s="269"/>
      <c r="D35" s="140">
        <v>8</v>
      </c>
      <c r="E35" s="164" t="s">
        <v>127</v>
      </c>
      <c r="F35" s="33">
        <v>11</v>
      </c>
      <c r="G35" s="67">
        <f t="shared" si="2"/>
        <v>499.57</v>
      </c>
      <c r="H35" s="101" t="s">
        <v>73</v>
      </c>
      <c r="I35" s="160">
        <f t="shared" si="3"/>
        <v>249.37</v>
      </c>
      <c r="J35" s="161">
        <v>49.37</v>
      </c>
      <c r="K35" s="110">
        <v>51</v>
      </c>
      <c r="L35" s="110">
        <v>51</v>
      </c>
      <c r="M35" s="110">
        <v>51</v>
      </c>
      <c r="N35" s="161">
        <v>47</v>
      </c>
      <c r="O35" s="101" t="s">
        <v>177</v>
      </c>
      <c r="P35" s="128">
        <f t="shared" si="4"/>
        <v>250.2</v>
      </c>
      <c r="Q35" s="178">
        <v>50.2</v>
      </c>
      <c r="R35" s="180">
        <v>52</v>
      </c>
      <c r="S35" s="156">
        <v>49</v>
      </c>
      <c r="T35" s="158">
        <v>51</v>
      </c>
      <c r="U35" s="156">
        <v>48</v>
      </c>
      <c r="V35" s="14"/>
      <c r="X35" s="90" t="s">
        <v>90</v>
      </c>
    </row>
    <row r="36" spans="1:26" s="2" customFormat="1" ht="18" customHeight="1">
      <c r="A36" s="14"/>
      <c r="B36" s="272"/>
      <c r="C36" s="269"/>
      <c r="D36" s="140">
        <v>9</v>
      </c>
      <c r="E36" s="1" t="s">
        <v>172</v>
      </c>
      <c r="F36" s="33">
        <v>10</v>
      </c>
      <c r="G36" s="67">
        <f t="shared" si="2"/>
        <v>499.5</v>
      </c>
      <c r="H36" s="101" t="s">
        <v>179</v>
      </c>
      <c r="I36" s="160">
        <f t="shared" si="3"/>
        <v>248.31</v>
      </c>
      <c r="J36" s="111">
        <v>50</v>
      </c>
      <c r="K36" s="161">
        <v>49</v>
      </c>
      <c r="L36" s="110">
        <v>51</v>
      </c>
      <c r="M36" s="111">
        <v>50.31</v>
      </c>
      <c r="N36" s="161">
        <v>48</v>
      </c>
      <c r="O36" s="101" t="s">
        <v>131</v>
      </c>
      <c r="P36" s="128">
        <f t="shared" si="4"/>
        <v>251.19</v>
      </c>
      <c r="Q36" s="178">
        <v>50</v>
      </c>
      <c r="R36" s="179">
        <v>50</v>
      </c>
      <c r="S36" s="179">
        <v>52</v>
      </c>
      <c r="T36" s="178">
        <v>50.19</v>
      </c>
      <c r="U36" s="156">
        <v>49</v>
      </c>
      <c r="V36" s="14"/>
      <c r="X36" s="90" t="s">
        <v>71</v>
      </c>
    </row>
    <row r="37" spans="1:26" s="2" customFormat="1" ht="18" customHeight="1">
      <c r="A37" s="14"/>
      <c r="B37" s="272"/>
      <c r="C37" s="269"/>
      <c r="D37" s="140">
        <v>10</v>
      </c>
      <c r="E37" s="1" t="s">
        <v>122</v>
      </c>
      <c r="F37" s="33">
        <v>9</v>
      </c>
      <c r="G37" s="67">
        <f t="shared" si="2"/>
        <v>497.67999999999995</v>
      </c>
      <c r="H37" s="101" t="s">
        <v>80</v>
      </c>
      <c r="I37" s="174">
        <f t="shared" si="3"/>
        <v>250.57999999999998</v>
      </c>
      <c r="J37" s="161">
        <v>49</v>
      </c>
      <c r="K37" s="107">
        <v>53</v>
      </c>
      <c r="L37" s="107">
        <v>53</v>
      </c>
      <c r="M37" s="161">
        <v>49</v>
      </c>
      <c r="N37" s="161">
        <v>46.58</v>
      </c>
      <c r="O37" s="101" t="s">
        <v>78</v>
      </c>
      <c r="P37" s="25">
        <f t="shared" si="4"/>
        <v>247.1</v>
      </c>
      <c r="Q37" s="156">
        <v>49</v>
      </c>
      <c r="R37" s="178">
        <v>50</v>
      </c>
      <c r="S37" s="158">
        <v>51</v>
      </c>
      <c r="T37" s="156">
        <v>49</v>
      </c>
      <c r="U37" s="156">
        <v>48.1</v>
      </c>
      <c r="V37" s="14"/>
      <c r="X37" s="90" t="s">
        <v>80</v>
      </c>
    </row>
    <row r="38" spans="1:26" s="2" customFormat="1" ht="18" customHeight="1">
      <c r="A38" s="14"/>
      <c r="B38" s="272"/>
      <c r="C38" s="269"/>
      <c r="D38" s="140">
        <v>11</v>
      </c>
      <c r="E38" s="1" t="s">
        <v>116</v>
      </c>
      <c r="F38" s="33">
        <v>8</v>
      </c>
      <c r="G38" s="67">
        <f t="shared" si="2"/>
        <v>488.70000000000005</v>
      </c>
      <c r="H38" s="101" t="s">
        <v>77</v>
      </c>
      <c r="I38" s="174">
        <f t="shared" si="3"/>
        <v>251.53</v>
      </c>
      <c r="J38" s="110">
        <v>50.53</v>
      </c>
      <c r="K38" s="110">
        <v>51</v>
      </c>
      <c r="L38" s="110">
        <v>51</v>
      </c>
      <c r="M38" s="110">
        <v>51</v>
      </c>
      <c r="N38" s="161">
        <v>48</v>
      </c>
      <c r="O38" s="101" t="s">
        <v>133</v>
      </c>
      <c r="P38" s="25">
        <f t="shared" si="4"/>
        <v>237.17000000000002</v>
      </c>
      <c r="Q38" s="156">
        <v>44.17</v>
      </c>
      <c r="R38" s="158">
        <v>51</v>
      </c>
      <c r="S38" s="156">
        <v>47</v>
      </c>
      <c r="T38" s="156">
        <v>48</v>
      </c>
      <c r="U38" s="156">
        <v>47</v>
      </c>
      <c r="V38" s="14"/>
      <c r="X38" s="90" t="s">
        <v>78</v>
      </c>
    </row>
    <row r="39" spans="1:26" s="2" customFormat="1" ht="18" customHeight="1">
      <c r="A39" s="14"/>
      <c r="B39" s="272"/>
      <c r="C39" s="269"/>
      <c r="D39" s="140">
        <v>12</v>
      </c>
      <c r="E39" s="1" t="s">
        <v>176</v>
      </c>
      <c r="F39" s="33">
        <v>7</v>
      </c>
      <c r="G39" s="67">
        <f t="shared" si="2"/>
        <v>472.82</v>
      </c>
      <c r="H39" s="101" t="s">
        <v>133</v>
      </c>
      <c r="I39" s="159">
        <f t="shared" si="3"/>
        <v>231.16</v>
      </c>
      <c r="J39" s="161">
        <v>43</v>
      </c>
      <c r="K39" s="161">
        <v>46</v>
      </c>
      <c r="L39" s="111">
        <v>50</v>
      </c>
      <c r="M39" s="161">
        <v>48.16</v>
      </c>
      <c r="N39" s="161">
        <v>44</v>
      </c>
      <c r="O39" s="101" t="s">
        <v>73</v>
      </c>
      <c r="P39" s="25">
        <f t="shared" si="4"/>
        <v>241.66</v>
      </c>
      <c r="Q39" s="156">
        <v>44</v>
      </c>
      <c r="R39" s="156">
        <v>47</v>
      </c>
      <c r="S39" s="158">
        <v>51</v>
      </c>
      <c r="T39" s="181">
        <v>51.66</v>
      </c>
      <c r="U39" s="156">
        <v>48</v>
      </c>
      <c r="V39" s="14"/>
      <c r="X39" s="126"/>
    </row>
    <row r="40" spans="1:26" s="2" customFormat="1" ht="18" customHeight="1">
      <c r="A40" s="14"/>
      <c r="B40" s="272"/>
      <c r="C40" s="269"/>
      <c r="D40" s="140">
        <v>13</v>
      </c>
      <c r="E40" s="1" t="s">
        <v>138</v>
      </c>
      <c r="F40" s="33">
        <v>6</v>
      </c>
      <c r="G40" s="67">
        <f t="shared" si="2"/>
        <v>472.40999999999997</v>
      </c>
      <c r="H40" s="101" t="s">
        <v>131</v>
      </c>
      <c r="I40" s="160">
        <f t="shared" si="3"/>
        <v>238.19</v>
      </c>
      <c r="J40" s="161">
        <v>47</v>
      </c>
      <c r="K40" s="161">
        <v>49</v>
      </c>
      <c r="L40" s="161">
        <v>49</v>
      </c>
      <c r="M40" s="161">
        <v>48</v>
      </c>
      <c r="N40" s="161">
        <v>45.19</v>
      </c>
      <c r="O40" s="101" t="s">
        <v>179</v>
      </c>
      <c r="P40" s="25">
        <f t="shared" si="4"/>
        <v>234.22</v>
      </c>
      <c r="Q40" s="156">
        <v>48</v>
      </c>
      <c r="R40" s="156">
        <v>47</v>
      </c>
      <c r="S40" s="156">
        <v>49</v>
      </c>
      <c r="T40" s="156">
        <v>45</v>
      </c>
      <c r="U40" s="156">
        <v>45.22</v>
      </c>
      <c r="V40" s="14"/>
      <c r="X40" s="126"/>
    </row>
    <row r="41" spans="1:26" s="2" customFormat="1" ht="18" customHeight="1">
      <c r="A41" s="14"/>
      <c r="B41" s="272"/>
      <c r="C41" s="269"/>
      <c r="D41" s="140">
        <v>14</v>
      </c>
      <c r="E41" s="1" t="s">
        <v>121</v>
      </c>
      <c r="F41" s="33">
        <v>5</v>
      </c>
      <c r="G41" s="67">
        <f t="shared" si="2"/>
        <v>471.35</v>
      </c>
      <c r="H41" s="101" t="s">
        <v>78</v>
      </c>
      <c r="I41" s="160">
        <f t="shared" si="3"/>
        <v>241.57</v>
      </c>
      <c r="J41" s="161">
        <v>47</v>
      </c>
      <c r="K41" s="161">
        <v>49</v>
      </c>
      <c r="L41" s="109">
        <v>51.57</v>
      </c>
      <c r="M41" s="161">
        <v>48</v>
      </c>
      <c r="N41" s="161">
        <v>46</v>
      </c>
      <c r="O41" s="101" t="s">
        <v>75</v>
      </c>
      <c r="P41" s="25">
        <f t="shared" si="4"/>
        <v>229.78</v>
      </c>
      <c r="Q41" s="156">
        <v>46</v>
      </c>
      <c r="R41" s="156">
        <v>49</v>
      </c>
      <c r="S41" s="156">
        <v>46.78</v>
      </c>
      <c r="T41" s="156">
        <v>44</v>
      </c>
      <c r="U41" s="156">
        <v>44</v>
      </c>
      <c r="V41" s="14"/>
      <c r="X41" s="126"/>
    </row>
    <row r="42" spans="1:26" s="2" customFormat="1" ht="18" customHeight="1">
      <c r="A42" s="14"/>
      <c r="B42" s="272"/>
      <c r="C42" s="269"/>
      <c r="D42" s="140">
        <v>15</v>
      </c>
      <c r="E42" s="1" t="s">
        <v>129</v>
      </c>
      <c r="F42" s="33">
        <v>4</v>
      </c>
      <c r="G42" s="67">
        <f t="shared" si="2"/>
        <v>453.59000000000003</v>
      </c>
      <c r="H42" s="101" t="s">
        <v>75</v>
      </c>
      <c r="I42" s="160">
        <f t="shared" si="3"/>
        <v>212.85</v>
      </c>
      <c r="J42" s="161">
        <v>39</v>
      </c>
      <c r="K42" s="161">
        <v>45.85</v>
      </c>
      <c r="L42" s="161">
        <v>43</v>
      </c>
      <c r="M42" s="161">
        <v>45</v>
      </c>
      <c r="N42" s="161">
        <v>40</v>
      </c>
      <c r="O42" s="101" t="s">
        <v>80</v>
      </c>
      <c r="P42" s="25">
        <f t="shared" si="4"/>
        <v>240.74</v>
      </c>
      <c r="Q42" s="156">
        <v>46</v>
      </c>
      <c r="R42" s="178">
        <v>49.74</v>
      </c>
      <c r="S42" s="156">
        <v>49</v>
      </c>
      <c r="T42" s="156">
        <v>49</v>
      </c>
      <c r="U42" s="156">
        <v>47</v>
      </c>
      <c r="V42" s="14"/>
      <c r="X42" s="126"/>
    </row>
    <row r="43" spans="1:26" s="2" customFormat="1" ht="12.75">
      <c r="A43" s="14"/>
      <c r="B43" s="272"/>
      <c r="C43" s="40"/>
      <c r="D43" s="30"/>
      <c r="E43" s="40"/>
      <c r="F43" s="30"/>
      <c r="G43" s="40"/>
      <c r="H43" s="30"/>
      <c r="I43" s="40"/>
      <c r="J43" s="30"/>
      <c r="K43" s="40"/>
      <c r="L43" s="30"/>
      <c r="M43" s="40"/>
      <c r="N43" s="30"/>
      <c r="O43" s="40"/>
      <c r="P43" s="30"/>
      <c r="Q43" s="40"/>
      <c r="R43" s="30"/>
      <c r="S43" s="40"/>
      <c r="T43" s="30"/>
      <c r="U43" s="40"/>
      <c r="V43" s="14"/>
    </row>
    <row r="44" spans="1:26" s="2" customFormat="1" ht="12.75">
      <c r="A44" s="14"/>
      <c r="B44" s="272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4"/>
    </row>
    <row r="45" spans="1:26" s="2" customFormat="1" ht="19.5">
      <c r="A45" s="14"/>
      <c r="B45" s="272"/>
      <c r="C45" s="269" t="s">
        <v>40</v>
      </c>
      <c r="D45" s="257" t="s">
        <v>134</v>
      </c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16"/>
      <c r="R45" s="16"/>
      <c r="S45" s="16"/>
      <c r="T45" s="16"/>
      <c r="U45" s="84"/>
      <c r="V45" s="14"/>
    </row>
    <row r="46" spans="1:26" s="2" customFormat="1" ht="18" customHeight="1">
      <c r="A46" s="14"/>
      <c r="B46" s="272"/>
      <c r="C46" s="269"/>
      <c r="D46" s="211" t="s">
        <v>1</v>
      </c>
      <c r="E46" s="256" t="s">
        <v>14</v>
      </c>
      <c r="F46" s="212" t="s">
        <v>144</v>
      </c>
      <c r="G46" s="256"/>
      <c r="H46" s="280" t="s">
        <v>3</v>
      </c>
      <c r="I46" s="273" t="s">
        <v>83</v>
      </c>
      <c r="J46" s="273"/>
      <c r="K46" s="246" t="s">
        <v>145</v>
      </c>
      <c r="L46" s="247"/>
      <c r="M46" s="212" t="s">
        <v>0</v>
      </c>
      <c r="N46" s="212"/>
      <c r="O46" s="265" t="s">
        <v>11</v>
      </c>
      <c r="P46" s="265"/>
      <c r="Q46" s="279" t="s">
        <v>27</v>
      </c>
      <c r="R46" s="268" t="s">
        <v>65</v>
      </c>
      <c r="S46" s="16"/>
      <c r="T46" s="16"/>
      <c r="U46" s="85"/>
      <c r="V46" s="16"/>
    </row>
    <row r="47" spans="1:26" s="2" customFormat="1" ht="18" customHeight="1" thickBot="1">
      <c r="A47" s="14"/>
      <c r="B47" s="272"/>
      <c r="C47" s="269"/>
      <c r="D47" s="287"/>
      <c r="E47" s="270"/>
      <c r="F47" s="270"/>
      <c r="G47" s="270"/>
      <c r="H47" s="284"/>
      <c r="I47" s="149" t="s">
        <v>81</v>
      </c>
      <c r="J47" s="149" t="s">
        <v>82</v>
      </c>
      <c r="K47" s="288"/>
      <c r="L47" s="289"/>
      <c r="M47" s="290"/>
      <c r="N47" s="290"/>
      <c r="O47" s="291"/>
      <c r="P47" s="291"/>
      <c r="Q47" s="292"/>
      <c r="R47" s="268"/>
      <c r="S47" s="16"/>
      <c r="T47" s="16"/>
      <c r="U47" s="86"/>
      <c r="V47" s="16"/>
    </row>
    <row r="48" spans="1:26" s="2" customFormat="1" ht="18" customHeight="1">
      <c r="A48" s="14"/>
      <c r="B48" s="272"/>
      <c r="C48" s="269"/>
      <c r="D48" s="140">
        <v>1</v>
      </c>
      <c r="E48" s="1" t="s">
        <v>169</v>
      </c>
      <c r="F48" s="243" t="s">
        <v>94</v>
      </c>
      <c r="G48" s="244"/>
      <c r="H48" s="79">
        <v>6.5579999999999998</v>
      </c>
      <c r="I48" s="89"/>
      <c r="J48" s="89"/>
      <c r="K48" s="243" t="s">
        <v>170</v>
      </c>
      <c r="L48" s="244"/>
      <c r="M48" s="243" t="s">
        <v>147</v>
      </c>
      <c r="N48" s="244"/>
      <c r="O48" s="243" t="s">
        <v>98</v>
      </c>
      <c r="P48" s="244"/>
      <c r="Q48" s="32" t="s">
        <v>99</v>
      </c>
      <c r="R48" s="64">
        <v>5</v>
      </c>
      <c r="S48" s="16"/>
      <c r="T48" s="16"/>
      <c r="U48" s="16"/>
      <c r="V48" s="16"/>
      <c r="Y48" s="150" t="s">
        <v>170</v>
      </c>
      <c r="Z48" s="151"/>
    </row>
    <row r="49" spans="1:26" s="2" customFormat="1" ht="18" customHeight="1">
      <c r="A49" s="14"/>
      <c r="B49" s="272"/>
      <c r="C49" s="269"/>
      <c r="D49" s="140">
        <v>2</v>
      </c>
      <c r="E49" s="1" t="s">
        <v>155</v>
      </c>
      <c r="F49" s="243" t="s">
        <v>149</v>
      </c>
      <c r="G49" s="244"/>
      <c r="H49" s="79">
        <v>6.5759999999999996</v>
      </c>
      <c r="I49" s="112">
        <f>H49-$H$48</f>
        <v>1.7999999999999794E-2</v>
      </c>
      <c r="J49" s="102"/>
      <c r="K49" s="243" t="s">
        <v>153</v>
      </c>
      <c r="L49" s="244"/>
      <c r="M49" s="243" t="s">
        <v>57</v>
      </c>
      <c r="N49" s="244"/>
      <c r="O49" s="243" t="s">
        <v>60</v>
      </c>
      <c r="P49" s="244"/>
      <c r="Q49" s="32" t="s">
        <v>99</v>
      </c>
      <c r="R49" s="62">
        <v>3</v>
      </c>
      <c r="S49" s="16"/>
      <c r="T49" s="60">
        <v>1</v>
      </c>
      <c r="U49" s="16"/>
      <c r="V49" s="16"/>
      <c r="Y49" s="152" t="s">
        <v>153</v>
      </c>
      <c r="Z49" s="153"/>
    </row>
    <row r="50" spans="1:26" s="2" customFormat="1" ht="18" customHeight="1">
      <c r="A50" s="14"/>
      <c r="B50" s="272"/>
      <c r="C50" s="269"/>
      <c r="D50" s="140">
        <v>3</v>
      </c>
      <c r="E50" s="1" t="s">
        <v>139</v>
      </c>
      <c r="F50" s="243" t="s">
        <v>36</v>
      </c>
      <c r="G50" s="244"/>
      <c r="H50" s="79">
        <v>6.66</v>
      </c>
      <c r="I50" s="98">
        <f>H50-$H$48</f>
        <v>0.10200000000000031</v>
      </c>
      <c r="J50" s="80">
        <f>H50-H49</f>
        <v>8.4000000000000519E-2</v>
      </c>
      <c r="K50" s="243" t="s">
        <v>94</v>
      </c>
      <c r="L50" s="244"/>
      <c r="M50" s="243" t="s">
        <v>89</v>
      </c>
      <c r="N50" s="244"/>
      <c r="O50" s="243" t="s">
        <v>98</v>
      </c>
      <c r="P50" s="244"/>
      <c r="Q50" s="32" t="s">
        <v>99</v>
      </c>
      <c r="R50" s="60">
        <v>1</v>
      </c>
      <c r="S50" s="16"/>
      <c r="T50" s="61">
        <v>2</v>
      </c>
      <c r="U50" s="16"/>
      <c r="V50" s="16"/>
      <c r="Y50" s="152" t="s">
        <v>149</v>
      </c>
      <c r="Z50" s="153"/>
    </row>
    <row r="51" spans="1:26" s="2" customFormat="1" ht="18" customHeight="1">
      <c r="A51" s="14"/>
      <c r="B51" s="272"/>
      <c r="C51" s="269"/>
      <c r="D51" s="140">
        <v>4</v>
      </c>
      <c r="E51" s="1" t="s">
        <v>172</v>
      </c>
      <c r="F51" s="243" t="s">
        <v>119</v>
      </c>
      <c r="G51" s="244"/>
      <c r="H51" s="79">
        <v>6.6829999999999998</v>
      </c>
      <c r="I51" s="98">
        <f t="shared" ref="I51:I62" si="5">H51-$H$48</f>
        <v>0.125</v>
      </c>
      <c r="J51" s="80">
        <f>H51-H50</f>
        <v>2.2999999999999687E-2</v>
      </c>
      <c r="K51" s="243" t="s">
        <v>173</v>
      </c>
      <c r="L51" s="244"/>
      <c r="M51" s="243" t="s">
        <v>89</v>
      </c>
      <c r="N51" s="244"/>
      <c r="O51" s="243" t="s">
        <v>174</v>
      </c>
      <c r="P51" s="244"/>
      <c r="Q51" s="32" t="s">
        <v>99</v>
      </c>
      <c r="R51" s="63">
        <v>4</v>
      </c>
      <c r="S51" s="16"/>
      <c r="T51" s="62">
        <v>3</v>
      </c>
      <c r="U51" s="16"/>
      <c r="V51" s="16"/>
      <c r="Y51" s="152" t="s">
        <v>94</v>
      </c>
      <c r="Z51" s="153"/>
    </row>
    <row r="52" spans="1:26" s="2" customFormat="1" ht="18" customHeight="1" thickBot="1">
      <c r="A52" s="14"/>
      <c r="B52" s="272"/>
      <c r="C52" s="269"/>
      <c r="D52" s="140">
        <v>5</v>
      </c>
      <c r="E52" s="1" t="s">
        <v>154</v>
      </c>
      <c r="F52" s="243" t="s">
        <v>153</v>
      </c>
      <c r="G52" s="244"/>
      <c r="H52" s="79">
        <v>6.702</v>
      </c>
      <c r="I52" s="98">
        <f t="shared" si="5"/>
        <v>0.14400000000000013</v>
      </c>
      <c r="J52" s="80">
        <f>H52-H51</f>
        <v>1.9000000000000128E-2</v>
      </c>
      <c r="K52" s="243" t="s">
        <v>171</v>
      </c>
      <c r="L52" s="244"/>
      <c r="M52" s="243" t="s">
        <v>175</v>
      </c>
      <c r="N52" s="244"/>
      <c r="O52" s="243" t="s">
        <v>60</v>
      </c>
      <c r="P52" s="244"/>
      <c r="Q52" s="32" t="s">
        <v>99</v>
      </c>
      <c r="R52" s="61">
        <v>2</v>
      </c>
      <c r="S52" s="14"/>
      <c r="T52" s="63">
        <v>4</v>
      </c>
      <c r="U52" s="14"/>
      <c r="V52" s="16"/>
      <c r="Y52" s="154" t="s">
        <v>63</v>
      </c>
      <c r="Z52" s="155"/>
    </row>
    <row r="53" spans="1:26" s="2" customFormat="1" ht="18" customHeight="1">
      <c r="A53" s="14"/>
      <c r="B53" s="272"/>
      <c r="C53" s="269"/>
      <c r="D53" s="140">
        <v>6</v>
      </c>
      <c r="E53" s="1" t="s">
        <v>111</v>
      </c>
      <c r="F53" s="243" t="s">
        <v>151</v>
      </c>
      <c r="G53" s="244"/>
      <c r="H53" s="79">
        <v>6.7549999999999999</v>
      </c>
      <c r="I53" s="98">
        <f t="shared" si="5"/>
        <v>0.19700000000000006</v>
      </c>
      <c r="J53" s="80">
        <f>H53-H52</f>
        <v>5.2999999999999936E-2</v>
      </c>
      <c r="K53" s="243" t="s">
        <v>85</v>
      </c>
      <c r="L53" s="244"/>
      <c r="M53" s="243" t="s">
        <v>147</v>
      </c>
      <c r="N53" s="244"/>
      <c r="O53" s="243" t="s">
        <v>98</v>
      </c>
      <c r="P53" s="244"/>
      <c r="Q53" s="32" t="s">
        <v>102</v>
      </c>
      <c r="R53" s="62">
        <v>3</v>
      </c>
      <c r="S53" s="14"/>
      <c r="T53" s="64">
        <v>5</v>
      </c>
      <c r="U53" s="14"/>
      <c r="V53" s="14"/>
      <c r="Y53" s="150" t="s">
        <v>151</v>
      </c>
      <c r="Z53" s="151"/>
    </row>
    <row r="54" spans="1:26" s="2" customFormat="1" ht="18" customHeight="1">
      <c r="A54" s="14"/>
      <c r="B54" s="272"/>
      <c r="C54" s="269"/>
      <c r="D54" s="140">
        <v>7</v>
      </c>
      <c r="E54" s="1" t="s">
        <v>152</v>
      </c>
      <c r="F54" s="243" t="s">
        <v>171</v>
      </c>
      <c r="G54" s="244"/>
      <c r="H54" s="79">
        <v>6.7590000000000003</v>
      </c>
      <c r="I54" s="98">
        <f t="shared" si="5"/>
        <v>0.20100000000000051</v>
      </c>
      <c r="J54" s="79">
        <f>H56-H55</f>
        <v>9.0000000000003411E-3</v>
      </c>
      <c r="K54" s="243" t="s">
        <v>149</v>
      </c>
      <c r="L54" s="244"/>
      <c r="M54" s="243" t="s">
        <v>136</v>
      </c>
      <c r="N54" s="244"/>
      <c r="O54" s="243" t="s">
        <v>60</v>
      </c>
      <c r="P54" s="244"/>
      <c r="Q54" s="32" t="s">
        <v>99</v>
      </c>
      <c r="R54" s="60">
        <v>1</v>
      </c>
      <c r="S54" s="14"/>
      <c r="T54" s="65">
        <v>6</v>
      </c>
      <c r="U54" s="14"/>
      <c r="V54" s="14"/>
      <c r="Y54" s="152" t="s">
        <v>173</v>
      </c>
      <c r="Z54" s="153"/>
    </row>
    <row r="55" spans="1:26" s="2" customFormat="1" ht="18" customHeight="1">
      <c r="A55" s="14"/>
      <c r="B55" s="272"/>
      <c r="C55" s="269"/>
      <c r="D55" s="140">
        <v>8</v>
      </c>
      <c r="E55" s="164" t="s">
        <v>127</v>
      </c>
      <c r="F55" s="243" t="s">
        <v>170</v>
      </c>
      <c r="G55" s="244"/>
      <c r="H55" s="79">
        <v>6.7969999999999997</v>
      </c>
      <c r="I55" s="98">
        <f t="shared" si="5"/>
        <v>0.23899999999999988</v>
      </c>
      <c r="J55" s="80">
        <f>H55-H54</f>
        <v>3.7999999999999368E-2</v>
      </c>
      <c r="K55" s="243" t="s">
        <v>34</v>
      </c>
      <c r="L55" s="244"/>
      <c r="M55" s="243" t="s">
        <v>136</v>
      </c>
      <c r="N55" s="244"/>
      <c r="O55" s="243" t="s">
        <v>98</v>
      </c>
      <c r="P55" s="244"/>
      <c r="Q55" s="32" t="s">
        <v>101</v>
      </c>
      <c r="R55" s="64">
        <v>5</v>
      </c>
      <c r="S55" s="14"/>
      <c r="T55" s="14"/>
      <c r="U55" s="14"/>
      <c r="V55" s="14"/>
      <c r="Y55" s="152" t="s">
        <v>85</v>
      </c>
      <c r="Z55" s="153"/>
    </row>
    <row r="56" spans="1:26" s="2" customFormat="1" ht="18" customHeight="1">
      <c r="A56" s="14"/>
      <c r="B56" s="272"/>
      <c r="C56" s="269"/>
      <c r="D56" s="140">
        <v>9</v>
      </c>
      <c r="E56" s="1" t="s">
        <v>117</v>
      </c>
      <c r="F56" s="243" t="s">
        <v>85</v>
      </c>
      <c r="G56" s="244"/>
      <c r="H56" s="80">
        <v>6.806</v>
      </c>
      <c r="I56" s="98">
        <f t="shared" si="5"/>
        <v>0.24800000000000022</v>
      </c>
      <c r="J56" s="79">
        <f>H56-H55</f>
        <v>9.0000000000003411E-3</v>
      </c>
      <c r="K56" s="243" t="s">
        <v>36</v>
      </c>
      <c r="L56" s="244"/>
      <c r="M56" s="243" t="s">
        <v>58</v>
      </c>
      <c r="N56" s="244"/>
      <c r="O56" s="243" t="s">
        <v>124</v>
      </c>
      <c r="P56" s="244"/>
      <c r="Q56" s="32" t="s">
        <v>100</v>
      </c>
      <c r="R56" s="61">
        <v>2</v>
      </c>
      <c r="S56" s="14"/>
      <c r="T56" s="14"/>
      <c r="U56" s="14"/>
      <c r="V56" s="14"/>
      <c r="Y56" s="152" t="s">
        <v>36</v>
      </c>
      <c r="Z56" s="153"/>
    </row>
    <row r="57" spans="1:26" s="2" customFormat="1" ht="18" customHeight="1" thickBot="1">
      <c r="A57" s="14"/>
      <c r="B57" s="272"/>
      <c r="C57" s="269"/>
      <c r="D57" s="140">
        <v>10</v>
      </c>
      <c r="E57" s="1" t="s">
        <v>129</v>
      </c>
      <c r="F57" s="243" t="s">
        <v>63</v>
      </c>
      <c r="G57" s="244"/>
      <c r="H57" s="80">
        <v>6.8220000000000001</v>
      </c>
      <c r="I57" s="98">
        <f t="shared" si="5"/>
        <v>0.26400000000000023</v>
      </c>
      <c r="J57" s="80">
        <f>H57-H56</f>
        <v>1.6000000000000014E-2</v>
      </c>
      <c r="K57" s="243" t="s">
        <v>103</v>
      </c>
      <c r="L57" s="244"/>
      <c r="M57" s="243" t="s">
        <v>57</v>
      </c>
      <c r="N57" s="244"/>
      <c r="O57" s="243" t="s">
        <v>124</v>
      </c>
      <c r="P57" s="244"/>
      <c r="Q57" s="32" t="s">
        <v>101</v>
      </c>
      <c r="R57" s="63">
        <v>4</v>
      </c>
      <c r="S57" s="14"/>
      <c r="T57" s="14"/>
      <c r="U57" s="14"/>
      <c r="V57" s="14"/>
      <c r="Y57" s="154" t="s">
        <v>171</v>
      </c>
      <c r="Z57" s="155"/>
    </row>
    <row r="58" spans="1:26" s="2" customFormat="1" ht="18" customHeight="1">
      <c r="A58" s="14"/>
      <c r="B58" s="272"/>
      <c r="C58" s="269"/>
      <c r="D58" s="140">
        <v>11</v>
      </c>
      <c r="E58" s="1" t="s">
        <v>176</v>
      </c>
      <c r="F58" s="243" t="s">
        <v>34</v>
      </c>
      <c r="G58" s="244"/>
      <c r="H58" s="80">
        <v>6.8369999999999997</v>
      </c>
      <c r="I58" s="98">
        <f t="shared" si="5"/>
        <v>0.27899999999999991</v>
      </c>
      <c r="J58" s="79">
        <f>H60-H59</f>
        <v>6.0000000000002274E-3</v>
      </c>
      <c r="K58" s="243" t="s">
        <v>112</v>
      </c>
      <c r="L58" s="244"/>
      <c r="M58" s="243" t="s">
        <v>58</v>
      </c>
      <c r="N58" s="244"/>
      <c r="O58" s="243" t="s">
        <v>124</v>
      </c>
      <c r="P58" s="244"/>
      <c r="Q58" s="32" t="s">
        <v>101</v>
      </c>
      <c r="R58" s="62">
        <v>3</v>
      </c>
      <c r="S58" s="14"/>
      <c r="T58" s="14"/>
      <c r="U58" s="14"/>
      <c r="V58" s="14"/>
      <c r="Y58" s="150" t="s">
        <v>34</v>
      </c>
      <c r="Z58" s="151"/>
    </row>
    <row r="59" spans="1:26" s="2" customFormat="1" ht="18" customHeight="1">
      <c r="A59" s="14"/>
      <c r="B59" s="272"/>
      <c r="C59" s="269"/>
      <c r="D59" s="140">
        <v>12</v>
      </c>
      <c r="E59" s="1" t="s">
        <v>138</v>
      </c>
      <c r="F59" s="243" t="s">
        <v>173</v>
      </c>
      <c r="G59" s="244"/>
      <c r="H59" s="80">
        <v>6.8659999999999997</v>
      </c>
      <c r="I59" s="98">
        <f t="shared" si="5"/>
        <v>0.30799999999999983</v>
      </c>
      <c r="J59" s="80">
        <f>H59-H58</f>
        <v>2.8999999999999915E-2</v>
      </c>
      <c r="K59" s="243" t="s">
        <v>119</v>
      </c>
      <c r="L59" s="244"/>
      <c r="M59" s="243" t="s">
        <v>89</v>
      </c>
      <c r="N59" s="244"/>
      <c r="O59" s="243" t="s">
        <v>98</v>
      </c>
      <c r="P59" s="244"/>
      <c r="Q59" s="32" t="s">
        <v>101</v>
      </c>
      <c r="R59" s="63">
        <v>4</v>
      </c>
      <c r="S59" s="14"/>
      <c r="T59" s="14"/>
      <c r="U59" s="14"/>
      <c r="V59" s="14"/>
      <c r="Y59" s="152" t="s">
        <v>119</v>
      </c>
      <c r="Z59" s="153"/>
    </row>
    <row r="60" spans="1:26" s="2" customFormat="1" ht="18" customHeight="1">
      <c r="A60" s="14"/>
      <c r="B60" s="272"/>
      <c r="C60" s="269"/>
      <c r="D60" s="140">
        <v>13</v>
      </c>
      <c r="E60" s="1" t="s">
        <v>116</v>
      </c>
      <c r="F60" s="243" t="s">
        <v>112</v>
      </c>
      <c r="G60" s="244"/>
      <c r="H60" s="80">
        <v>6.8719999999999999</v>
      </c>
      <c r="I60" s="98">
        <f t="shared" si="5"/>
        <v>0.31400000000000006</v>
      </c>
      <c r="J60" s="79">
        <f>H60-H59</f>
        <v>6.0000000000002274E-3</v>
      </c>
      <c r="K60" s="243" t="s">
        <v>151</v>
      </c>
      <c r="L60" s="244"/>
      <c r="M60" s="243" t="s">
        <v>58</v>
      </c>
      <c r="N60" s="244"/>
      <c r="O60" s="243" t="s">
        <v>181</v>
      </c>
      <c r="P60" s="244"/>
      <c r="Q60" s="32" t="s">
        <v>101</v>
      </c>
      <c r="R60" s="64">
        <v>5</v>
      </c>
      <c r="S60" s="14"/>
      <c r="T60" s="14"/>
      <c r="U60" s="14"/>
      <c r="V60" s="14"/>
      <c r="Y60" s="152" t="s">
        <v>112</v>
      </c>
      <c r="Z60" s="153"/>
    </row>
    <row r="61" spans="1:26" s="2" customFormat="1" ht="18" customHeight="1">
      <c r="A61" s="14"/>
      <c r="B61" s="272"/>
      <c r="C61" s="269"/>
      <c r="D61" s="140">
        <v>14</v>
      </c>
      <c r="E61" s="1" t="s">
        <v>122</v>
      </c>
      <c r="F61" s="243" t="s">
        <v>104</v>
      </c>
      <c r="G61" s="244"/>
      <c r="H61" s="80">
        <v>6.9909999999999997</v>
      </c>
      <c r="I61" s="98">
        <f t="shared" si="5"/>
        <v>0.43299999999999983</v>
      </c>
      <c r="J61" s="29">
        <f>H61-H60</f>
        <v>0.11899999999999977</v>
      </c>
      <c r="K61" s="243" t="s">
        <v>63</v>
      </c>
      <c r="L61" s="244"/>
      <c r="M61" s="243" t="s">
        <v>158</v>
      </c>
      <c r="N61" s="244"/>
      <c r="O61" s="243" t="s">
        <v>107</v>
      </c>
      <c r="P61" s="244"/>
      <c r="Q61" s="32" t="s">
        <v>101</v>
      </c>
      <c r="R61" s="60">
        <v>1</v>
      </c>
      <c r="S61" s="14"/>
      <c r="T61" s="14"/>
      <c r="U61" s="14"/>
      <c r="V61" s="14"/>
      <c r="Y61" s="152" t="s">
        <v>104</v>
      </c>
      <c r="Z61" s="153"/>
    </row>
    <row r="62" spans="1:26" s="2" customFormat="1" ht="18" customHeight="1" thickBot="1">
      <c r="A62" s="14"/>
      <c r="B62" s="272"/>
      <c r="C62" s="269"/>
      <c r="D62" s="140">
        <v>15</v>
      </c>
      <c r="E62" s="1" t="s">
        <v>121</v>
      </c>
      <c r="F62" s="243" t="s">
        <v>103</v>
      </c>
      <c r="G62" s="244"/>
      <c r="H62" s="29">
        <v>7.1379999999999999</v>
      </c>
      <c r="I62" s="98">
        <f t="shared" si="5"/>
        <v>0.58000000000000007</v>
      </c>
      <c r="J62" s="29">
        <f>H62-H61</f>
        <v>0.14700000000000024</v>
      </c>
      <c r="K62" s="243" t="s">
        <v>104</v>
      </c>
      <c r="L62" s="244"/>
      <c r="M62" s="243" t="s">
        <v>58</v>
      </c>
      <c r="N62" s="244"/>
      <c r="O62" s="243" t="s">
        <v>98</v>
      </c>
      <c r="P62" s="244"/>
      <c r="Q62" s="32" t="s">
        <v>99</v>
      </c>
      <c r="R62" s="61">
        <v>2</v>
      </c>
      <c r="S62" s="14"/>
      <c r="T62" s="14"/>
      <c r="U62" s="14"/>
      <c r="V62" s="14"/>
      <c r="Y62" s="154" t="s">
        <v>103</v>
      </c>
      <c r="Z62" s="155"/>
    </row>
    <row r="63" spans="1:26" s="2" customFormat="1" ht="12.75">
      <c r="A63" s="14"/>
      <c r="B63" s="272"/>
      <c r="C63" s="269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14"/>
    </row>
    <row r="64" spans="1:26" s="2" customFormat="1" ht="19.5">
      <c r="A64" s="5"/>
      <c r="B64" s="272"/>
      <c r="C64" s="269"/>
      <c r="D64" s="257" t="s">
        <v>21</v>
      </c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74"/>
      <c r="V64" s="14"/>
    </row>
    <row r="65" spans="1:27" s="2" customFormat="1" ht="18" customHeight="1">
      <c r="A65" s="14"/>
      <c r="B65" s="272"/>
      <c r="C65" s="269"/>
      <c r="D65" s="211" t="s">
        <v>1</v>
      </c>
      <c r="E65" s="256" t="s">
        <v>14</v>
      </c>
      <c r="F65" s="263" t="s">
        <v>4</v>
      </c>
      <c r="G65" s="281" t="s">
        <v>18</v>
      </c>
      <c r="H65" s="260" t="s">
        <v>15</v>
      </c>
      <c r="I65" s="261"/>
      <c r="J65" s="261"/>
      <c r="K65" s="261"/>
      <c r="L65" s="261"/>
      <c r="M65" s="261"/>
      <c r="N65" s="262"/>
      <c r="O65" s="260" t="s">
        <v>16</v>
      </c>
      <c r="P65" s="261"/>
      <c r="Q65" s="261"/>
      <c r="R65" s="261"/>
      <c r="S65" s="261"/>
      <c r="T65" s="261"/>
      <c r="U65" s="262"/>
      <c r="V65" s="14"/>
    </row>
    <row r="66" spans="1:27" s="2" customFormat="1" ht="18" customHeight="1">
      <c r="A66" s="14"/>
      <c r="B66" s="272"/>
      <c r="C66" s="269"/>
      <c r="D66" s="211"/>
      <c r="E66" s="256"/>
      <c r="F66" s="264"/>
      <c r="G66" s="281"/>
      <c r="H66" s="90" t="s">
        <v>66</v>
      </c>
      <c r="I66" s="31" t="s">
        <v>17</v>
      </c>
      <c r="J66" s="22">
        <v>1</v>
      </c>
      <c r="K66" s="19">
        <v>2</v>
      </c>
      <c r="L66" s="20">
        <v>3</v>
      </c>
      <c r="M66" s="21">
        <v>4</v>
      </c>
      <c r="N66" s="26">
        <v>5</v>
      </c>
      <c r="O66" s="90" t="s">
        <v>66</v>
      </c>
      <c r="P66" s="31" t="s">
        <v>17</v>
      </c>
      <c r="Q66" s="22">
        <v>1</v>
      </c>
      <c r="R66" s="19">
        <v>2</v>
      </c>
      <c r="S66" s="20">
        <v>3</v>
      </c>
      <c r="T66" s="21">
        <v>4</v>
      </c>
      <c r="U66" s="26">
        <v>5</v>
      </c>
      <c r="V66" s="14"/>
    </row>
    <row r="67" spans="1:27" s="2" customFormat="1" ht="18" customHeight="1">
      <c r="A67" s="14"/>
      <c r="B67" s="272"/>
      <c r="C67" s="269"/>
      <c r="D67" s="140">
        <v>1</v>
      </c>
      <c r="E67" s="1" t="s">
        <v>169</v>
      </c>
      <c r="F67" s="33">
        <v>20</v>
      </c>
      <c r="G67" s="113">
        <f t="shared" ref="G67:G76" si="6">I67+P67</f>
        <v>524.12</v>
      </c>
      <c r="H67" s="101" t="s">
        <v>130</v>
      </c>
      <c r="I67" s="171">
        <f t="shared" ref="I67:I81" si="7">SUM(J67:N67)</f>
        <v>260.77999999999997</v>
      </c>
      <c r="J67" s="157">
        <v>52</v>
      </c>
      <c r="K67" s="158">
        <v>51</v>
      </c>
      <c r="L67" s="108">
        <v>54.78</v>
      </c>
      <c r="M67" s="107">
        <v>53</v>
      </c>
      <c r="N67" s="183">
        <v>50</v>
      </c>
      <c r="O67" s="101" t="s">
        <v>177</v>
      </c>
      <c r="P67" s="171">
        <f t="shared" ref="P67:P81" si="8">SUM(Q67:U67)</f>
        <v>263.34000000000003</v>
      </c>
      <c r="Q67" s="107">
        <v>53</v>
      </c>
      <c r="R67" s="108">
        <v>54</v>
      </c>
      <c r="S67" s="107">
        <v>53.34</v>
      </c>
      <c r="T67" s="107">
        <v>53</v>
      </c>
      <c r="U67" s="183">
        <v>50</v>
      </c>
      <c r="V67" s="14"/>
    </row>
    <row r="68" spans="1:27" s="2" customFormat="1" ht="18" customHeight="1">
      <c r="A68" s="14"/>
      <c r="B68" s="272"/>
      <c r="C68" s="269"/>
      <c r="D68" s="140">
        <v>2</v>
      </c>
      <c r="E68" s="1" t="s">
        <v>139</v>
      </c>
      <c r="F68" s="33">
        <v>18</v>
      </c>
      <c r="G68" s="113">
        <f t="shared" si="6"/>
        <v>518.82999999999993</v>
      </c>
      <c r="H68" s="101" t="s">
        <v>72</v>
      </c>
      <c r="I68" s="175">
        <f t="shared" si="7"/>
        <v>257.05</v>
      </c>
      <c r="J68" s="158">
        <v>51</v>
      </c>
      <c r="K68" s="107">
        <v>53.05</v>
      </c>
      <c r="L68" s="107">
        <v>53</v>
      </c>
      <c r="M68" s="158">
        <v>51</v>
      </c>
      <c r="N68" s="156">
        <v>49</v>
      </c>
      <c r="O68" s="101" t="s">
        <v>130</v>
      </c>
      <c r="P68" s="182">
        <f t="shared" si="8"/>
        <v>261.77999999999997</v>
      </c>
      <c r="Q68" s="165">
        <v>51</v>
      </c>
      <c r="R68" s="107">
        <v>52.78</v>
      </c>
      <c r="S68" s="176">
        <v>55</v>
      </c>
      <c r="T68" s="107">
        <v>53</v>
      </c>
      <c r="U68" s="183">
        <v>50</v>
      </c>
      <c r="V68" s="14"/>
    </row>
    <row r="69" spans="1:27" s="2" customFormat="1" ht="18" customHeight="1">
      <c r="A69" s="14"/>
      <c r="B69" s="272"/>
      <c r="C69" s="269"/>
      <c r="D69" s="140">
        <v>3</v>
      </c>
      <c r="E69" s="1" t="s">
        <v>155</v>
      </c>
      <c r="F69" s="33">
        <v>16</v>
      </c>
      <c r="G69" s="113">
        <f t="shared" si="6"/>
        <v>518.51</v>
      </c>
      <c r="H69" s="101" t="s">
        <v>178</v>
      </c>
      <c r="I69" s="182">
        <f t="shared" si="7"/>
        <v>257.52</v>
      </c>
      <c r="J69" s="157">
        <v>51.52</v>
      </c>
      <c r="K69" s="158">
        <v>51</v>
      </c>
      <c r="L69" s="107">
        <v>53</v>
      </c>
      <c r="M69" s="158">
        <v>51</v>
      </c>
      <c r="N69" s="158">
        <v>51</v>
      </c>
      <c r="O69" s="101" t="s">
        <v>160</v>
      </c>
      <c r="P69" s="175">
        <f t="shared" si="8"/>
        <v>260.99</v>
      </c>
      <c r="Q69" s="165">
        <v>50.99</v>
      </c>
      <c r="R69" s="157">
        <v>52</v>
      </c>
      <c r="S69" s="107">
        <v>53</v>
      </c>
      <c r="T69" s="107">
        <v>53</v>
      </c>
      <c r="U69" s="157">
        <v>52</v>
      </c>
      <c r="V69" s="14"/>
    </row>
    <row r="70" spans="1:27" s="2" customFormat="1" ht="18" customHeight="1">
      <c r="A70" s="14"/>
      <c r="B70" s="272"/>
      <c r="C70" s="269"/>
      <c r="D70" s="140">
        <v>4</v>
      </c>
      <c r="E70" s="53" t="s">
        <v>172</v>
      </c>
      <c r="F70" s="33">
        <v>15</v>
      </c>
      <c r="G70" s="113">
        <f t="shared" si="6"/>
        <v>506.13</v>
      </c>
      <c r="H70" s="101" t="s">
        <v>131</v>
      </c>
      <c r="I70" s="174">
        <f t="shared" si="7"/>
        <v>253.49</v>
      </c>
      <c r="J70" s="156">
        <v>49</v>
      </c>
      <c r="K70" s="157">
        <v>52</v>
      </c>
      <c r="L70" s="157">
        <v>52</v>
      </c>
      <c r="M70" s="158">
        <v>51</v>
      </c>
      <c r="N70" s="156">
        <v>49.49</v>
      </c>
      <c r="O70" s="101" t="s">
        <v>179</v>
      </c>
      <c r="P70" s="128">
        <f t="shared" si="8"/>
        <v>252.64</v>
      </c>
      <c r="Q70" s="165">
        <v>51</v>
      </c>
      <c r="R70" s="157">
        <v>52</v>
      </c>
      <c r="S70" s="157">
        <v>52</v>
      </c>
      <c r="T70" s="156">
        <v>49</v>
      </c>
      <c r="U70" s="156">
        <v>48.64</v>
      </c>
      <c r="V70" s="14"/>
    </row>
    <row r="71" spans="1:27" s="2" customFormat="1" ht="18" customHeight="1">
      <c r="A71" s="14"/>
      <c r="B71" s="272"/>
      <c r="C71" s="269"/>
      <c r="D71" s="140">
        <v>5</v>
      </c>
      <c r="E71" s="1" t="s">
        <v>154</v>
      </c>
      <c r="F71" s="33">
        <v>14</v>
      </c>
      <c r="G71" s="113">
        <f t="shared" si="6"/>
        <v>504.24</v>
      </c>
      <c r="H71" s="101" t="s">
        <v>160</v>
      </c>
      <c r="I71" s="174">
        <f t="shared" si="7"/>
        <v>254.19</v>
      </c>
      <c r="J71" s="157">
        <v>52</v>
      </c>
      <c r="K71" s="158">
        <v>51</v>
      </c>
      <c r="L71" s="157">
        <v>52</v>
      </c>
      <c r="M71" s="183">
        <v>50.19</v>
      </c>
      <c r="N71" s="156">
        <v>49</v>
      </c>
      <c r="O71" s="101" t="s">
        <v>180</v>
      </c>
      <c r="P71" s="128">
        <f t="shared" si="8"/>
        <v>250.05</v>
      </c>
      <c r="Q71" s="183">
        <v>50</v>
      </c>
      <c r="R71" s="156">
        <v>49</v>
      </c>
      <c r="S71" s="157">
        <v>52</v>
      </c>
      <c r="T71" s="165">
        <v>51.05</v>
      </c>
      <c r="U71" s="156">
        <v>48</v>
      </c>
      <c r="V71" s="14"/>
    </row>
    <row r="72" spans="1:27" s="2" customFormat="1" ht="18" customHeight="1">
      <c r="A72" s="14"/>
      <c r="B72" s="272"/>
      <c r="C72" s="269"/>
      <c r="D72" s="140">
        <v>6</v>
      </c>
      <c r="E72" s="53" t="s">
        <v>152</v>
      </c>
      <c r="F72" s="33">
        <v>13</v>
      </c>
      <c r="G72" s="113">
        <f t="shared" si="6"/>
        <v>502.32000000000005</v>
      </c>
      <c r="H72" s="101" t="s">
        <v>180</v>
      </c>
      <c r="I72" s="173">
        <f t="shared" si="7"/>
        <v>245.48</v>
      </c>
      <c r="J72" s="156">
        <v>47</v>
      </c>
      <c r="K72" s="158">
        <v>51.48</v>
      </c>
      <c r="L72" s="158">
        <v>51</v>
      </c>
      <c r="M72" s="156">
        <v>48</v>
      </c>
      <c r="N72" s="156">
        <v>48</v>
      </c>
      <c r="O72" s="101" t="s">
        <v>159</v>
      </c>
      <c r="P72" s="128">
        <f t="shared" si="8"/>
        <v>256.84000000000003</v>
      </c>
      <c r="Q72" s="165">
        <v>51</v>
      </c>
      <c r="R72" s="107">
        <v>52.84</v>
      </c>
      <c r="S72" s="166">
        <v>53</v>
      </c>
      <c r="T72" s="167">
        <v>51</v>
      </c>
      <c r="U72" s="163">
        <v>49</v>
      </c>
      <c r="V72" s="14"/>
    </row>
    <row r="73" spans="1:27" s="2" customFormat="1" ht="18" customHeight="1">
      <c r="A73" s="14"/>
      <c r="B73" s="272"/>
      <c r="C73" s="269"/>
      <c r="D73" s="140">
        <v>7</v>
      </c>
      <c r="E73" s="164" t="s">
        <v>127</v>
      </c>
      <c r="F73" s="33">
        <v>12</v>
      </c>
      <c r="G73" s="113">
        <f t="shared" si="6"/>
        <v>500.52</v>
      </c>
      <c r="H73" s="101" t="s">
        <v>177</v>
      </c>
      <c r="I73" s="174">
        <f t="shared" si="7"/>
        <v>252.09</v>
      </c>
      <c r="J73" s="156">
        <v>49</v>
      </c>
      <c r="K73" s="157">
        <v>52</v>
      </c>
      <c r="L73" s="107">
        <v>53.09</v>
      </c>
      <c r="M73" s="158">
        <v>51</v>
      </c>
      <c r="N73" s="156">
        <v>47</v>
      </c>
      <c r="O73" s="101" t="s">
        <v>73</v>
      </c>
      <c r="P73" s="25">
        <f t="shared" si="8"/>
        <v>248.43</v>
      </c>
      <c r="Q73" s="156">
        <v>49</v>
      </c>
      <c r="R73" s="165">
        <v>51</v>
      </c>
      <c r="S73" s="183">
        <v>50.43</v>
      </c>
      <c r="T73" s="165">
        <v>51</v>
      </c>
      <c r="U73" s="156">
        <v>47</v>
      </c>
      <c r="V73" s="14"/>
    </row>
    <row r="74" spans="1:27" s="2" customFormat="1" ht="18" customHeight="1">
      <c r="A74" s="14"/>
      <c r="B74" s="272"/>
      <c r="C74" s="269"/>
      <c r="D74" s="140">
        <v>8</v>
      </c>
      <c r="E74" s="1" t="s">
        <v>117</v>
      </c>
      <c r="F74" s="33">
        <v>11</v>
      </c>
      <c r="G74" s="67">
        <f t="shared" si="6"/>
        <v>498.48</v>
      </c>
      <c r="H74" s="101" t="s">
        <v>76</v>
      </c>
      <c r="I74" s="160">
        <f t="shared" si="7"/>
        <v>244.79</v>
      </c>
      <c r="J74" s="156">
        <v>48</v>
      </c>
      <c r="K74" s="156">
        <v>47</v>
      </c>
      <c r="L74" s="157">
        <v>52</v>
      </c>
      <c r="M74" s="158">
        <v>50.79</v>
      </c>
      <c r="N74" s="156">
        <v>47</v>
      </c>
      <c r="O74" s="101" t="s">
        <v>72</v>
      </c>
      <c r="P74" s="128">
        <f t="shared" si="8"/>
        <v>253.69</v>
      </c>
      <c r="Q74" s="183">
        <v>50</v>
      </c>
      <c r="R74" s="165">
        <v>51</v>
      </c>
      <c r="S74" s="157">
        <v>52</v>
      </c>
      <c r="T74" s="157">
        <v>51.69</v>
      </c>
      <c r="U74" s="156">
        <v>49</v>
      </c>
      <c r="V74" s="14"/>
    </row>
    <row r="75" spans="1:27" s="2" customFormat="1" ht="18" customHeight="1">
      <c r="A75" s="14"/>
      <c r="B75" s="272"/>
      <c r="C75" s="269"/>
      <c r="D75" s="140">
        <v>9</v>
      </c>
      <c r="E75" s="1" t="s">
        <v>116</v>
      </c>
      <c r="F75" s="33">
        <v>10</v>
      </c>
      <c r="G75" s="67">
        <f t="shared" si="6"/>
        <v>493.21</v>
      </c>
      <c r="H75" s="101" t="s">
        <v>133</v>
      </c>
      <c r="I75" s="160">
        <f t="shared" si="7"/>
        <v>238.38</v>
      </c>
      <c r="J75" s="156">
        <v>45</v>
      </c>
      <c r="K75" s="183">
        <v>50</v>
      </c>
      <c r="L75" s="156">
        <v>48.38</v>
      </c>
      <c r="M75" s="156">
        <v>49</v>
      </c>
      <c r="N75" s="156">
        <v>46</v>
      </c>
      <c r="O75" s="101" t="s">
        <v>77</v>
      </c>
      <c r="P75" s="128">
        <f t="shared" si="8"/>
        <v>254.82999999999998</v>
      </c>
      <c r="Q75" s="183">
        <v>50</v>
      </c>
      <c r="R75" s="157">
        <v>52</v>
      </c>
      <c r="S75" s="108">
        <v>53.83</v>
      </c>
      <c r="T75" s="165">
        <v>51</v>
      </c>
      <c r="U75" s="156">
        <v>48</v>
      </c>
      <c r="V75" s="14"/>
    </row>
    <row r="76" spans="1:27" s="2" customFormat="1" ht="18" customHeight="1">
      <c r="A76" s="14"/>
      <c r="B76" s="272"/>
      <c r="C76" s="269"/>
      <c r="D76" s="140">
        <v>10</v>
      </c>
      <c r="E76" s="1" t="s">
        <v>176</v>
      </c>
      <c r="F76" s="33">
        <v>9</v>
      </c>
      <c r="G76" s="67">
        <f t="shared" si="6"/>
        <v>491.52</v>
      </c>
      <c r="H76" s="101" t="s">
        <v>73</v>
      </c>
      <c r="I76" s="159">
        <f t="shared" si="7"/>
        <v>246.66</v>
      </c>
      <c r="J76" s="156">
        <v>48.66</v>
      </c>
      <c r="K76" s="156">
        <v>49</v>
      </c>
      <c r="L76" s="156">
        <v>49</v>
      </c>
      <c r="M76" s="158">
        <v>51</v>
      </c>
      <c r="N76" s="156">
        <v>49</v>
      </c>
      <c r="O76" s="101" t="s">
        <v>133</v>
      </c>
      <c r="P76" s="25">
        <f t="shared" si="8"/>
        <v>244.86</v>
      </c>
      <c r="Q76" s="156">
        <v>48.86</v>
      </c>
      <c r="R76" s="156">
        <v>49</v>
      </c>
      <c r="S76" s="156">
        <v>49</v>
      </c>
      <c r="T76" s="183">
        <v>50</v>
      </c>
      <c r="U76" s="156">
        <v>48</v>
      </c>
      <c r="V76" s="14"/>
    </row>
    <row r="77" spans="1:27" s="2" customFormat="1" ht="18" customHeight="1">
      <c r="A77" s="14"/>
      <c r="B77" s="272"/>
      <c r="C77" s="269"/>
      <c r="D77" s="140">
        <v>11</v>
      </c>
      <c r="E77" s="1" t="s">
        <v>111</v>
      </c>
      <c r="F77" s="33">
        <v>8</v>
      </c>
      <c r="G77" s="67">
        <f>I77+P77-12</f>
        <v>489.04999999999995</v>
      </c>
      <c r="H77" s="101" t="s">
        <v>77</v>
      </c>
      <c r="I77" s="174">
        <f t="shared" si="7"/>
        <v>250.85</v>
      </c>
      <c r="J77" s="183">
        <v>49.85</v>
      </c>
      <c r="K77" s="158">
        <v>51</v>
      </c>
      <c r="L77" s="158">
        <v>51</v>
      </c>
      <c r="M77" s="183">
        <v>50</v>
      </c>
      <c r="N77" s="156">
        <v>49</v>
      </c>
      <c r="O77" s="101" t="s">
        <v>76</v>
      </c>
      <c r="P77" s="128">
        <f t="shared" si="8"/>
        <v>250.2</v>
      </c>
      <c r="Q77" s="165">
        <v>51.2</v>
      </c>
      <c r="R77" s="156">
        <v>49</v>
      </c>
      <c r="S77" s="165">
        <v>51</v>
      </c>
      <c r="T77" s="156">
        <v>49</v>
      </c>
      <c r="U77" s="183">
        <v>50</v>
      </c>
      <c r="V77" s="14"/>
    </row>
    <row r="78" spans="1:27" s="2" customFormat="1" ht="18" customHeight="1">
      <c r="A78" s="14"/>
      <c r="B78" s="272"/>
      <c r="C78" s="269"/>
      <c r="D78" s="140">
        <v>12</v>
      </c>
      <c r="E78" s="1" t="s">
        <v>122</v>
      </c>
      <c r="F78" s="33">
        <v>7</v>
      </c>
      <c r="G78" s="67">
        <f>I78+P78</f>
        <v>488.6</v>
      </c>
      <c r="H78" s="101" t="s">
        <v>78</v>
      </c>
      <c r="I78" s="160">
        <f t="shared" si="7"/>
        <v>239.62</v>
      </c>
      <c r="J78" s="156">
        <v>49</v>
      </c>
      <c r="K78" s="156">
        <v>48.62</v>
      </c>
      <c r="L78" s="156">
        <v>47</v>
      </c>
      <c r="M78" s="156">
        <v>48</v>
      </c>
      <c r="N78" s="156">
        <v>47</v>
      </c>
      <c r="O78" s="101" t="s">
        <v>80</v>
      </c>
      <c r="P78" s="25">
        <f t="shared" si="8"/>
        <v>248.98</v>
      </c>
      <c r="Q78" s="156">
        <v>49</v>
      </c>
      <c r="R78" s="183">
        <v>49.98</v>
      </c>
      <c r="S78" s="157">
        <v>52</v>
      </c>
      <c r="T78" s="183">
        <v>50</v>
      </c>
      <c r="U78" s="156">
        <v>48</v>
      </c>
      <c r="V78" s="14"/>
    </row>
    <row r="79" spans="1:27" s="2" customFormat="1" ht="18" customHeight="1">
      <c r="A79" s="14"/>
      <c r="B79" s="272"/>
      <c r="C79" s="269"/>
      <c r="D79" s="140">
        <v>13</v>
      </c>
      <c r="E79" s="1" t="s">
        <v>138</v>
      </c>
      <c r="F79" s="33">
        <v>6</v>
      </c>
      <c r="G79" s="67">
        <f>I79+P79</f>
        <v>476.19</v>
      </c>
      <c r="H79" s="101" t="s">
        <v>179</v>
      </c>
      <c r="I79" s="160">
        <f t="shared" si="7"/>
        <v>235.6</v>
      </c>
      <c r="J79" s="156">
        <v>48</v>
      </c>
      <c r="K79" s="156">
        <v>49</v>
      </c>
      <c r="L79" s="156">
        <v>49</v>
      </c>
      <c r="M79" s="156">
        <v>47</v>
      </c>
      <c r="N79" s="156">
        <v>42.6</v>
      </c>
      <c r="O79" s="101" t="s">
        <v>131</v>
      </c>
      <c r="P79" s="25">
        <f t="shared" si="8"/>
        <v>240.59</v>
      </c>
      <c r="Q79" s="156">
        <v>48</v>
      </c>
      <c r="R79" s="183">
        <v>50</v>
      </c>
      <c r="S79" s="183">
        <v>50</v>
      </c>
      <c r="T79" s="156">
        <v>47</v>
      </c>
      <c r="U79" s="156">
        <v>45.59</v>
      </c>
      <c r="V79" s="14"/>
    </row>
    <row r="80" spans="1:27" s="2" customFormat="1" ht="18" customHeight="1">
      <c r="A80" s="14"/>
      <c r="B80" s="272"/>
      <c r="C80" s="269"/>
      <c r="D80" s="140">
        <v>14</v>
      </c>
      <c r="E80" s="1" t="s">
        <v>121</v>
      </c>
      <c r="F80" s="33">
        <v>5</v>
      </c>
      <c r="G80" s="67">
        <f>I80+P80</f>
        <v>474.90999999999997</v>
      </c>
      <c r="H80" s="101" t="s">
        <v>75</v>
      </c>
      <c r="I80" s="160">
        <f t="shared" si="7"/>
        <v>230.79</v>
      </c>
      <c r="J80" s="156">
        <v>46</v>
      </c>
      <c r="K80" s="156">
        <v>49</v>
      </c>
      <c r="L80" s="156">
        <v>47</v>
      </c>
      <c r="M80" s="156">
        <v>45.79</v>
      </c>
      <c r="N80" s="156">
        <v>43</v>
      </c>
      <c r="O80" s="101" t="s">
        <v>78</v>
      </c>
      <c r="P80" s="25">
        <f t="shared" si="8"/>
        <v>244.12</v>
      </c>
      <c r="Q80" s="183">
        <v>50</v>
      </c>
      <c r="R80" s="156">
        <v>49</v>
      </c>
      <c r="S80" s="156">
        <v>49</v>
      </c>
      <c r="T80" s="156">
        <v>49.12</v>
      </c>
      <c r="U80" s="156">
        <v>47</v>
      </c>
      <c r="V80" s="14"/>
      <c r="X80"/>
      <c r="Y80"/>
      <c r="Z80"/>
      <c r="AA80"/>
    </row>
    <row r="81" spans="1:22" ht="18" customHeight="1">
      <c r="A81" s="14"/>
      <c r="B81" s="272"/>
      <c r="C81" s="269"/>
      <c r="D81" s="140">
        <v>15</v>
      </c>
      <c r="E81" s="1" t="s">
        <v>129</v>
      </c>
      <c r="F81" s="33">
        <v>4</v>
      </c>
      <c r="G81" s="67">
        <f>I81+P81</f>
        <v>470.03999999999996</v>
      </c>
      <c r="H81" s="101" t="s">
        <v>80</v>
      </c>
      <c r="I81" s="160">
        <f t="shared" si="7"/>
        <v>239.31</v>
      </c>
      <c r="J81" s="161">
        <v>47</v>
      </c>
      <c r="K81" s="111">
        <v>50</v>
      </c>
      <c r="L81" s="161">
        <v>47</v>
      </c>
      <c r="M81" s="161">
        <v>48</v>
      </c>
      <c r="N81" s="161">
        <v>47.31</v>
      </c>
      <c r="O81" s="101" t="s">
        <v>75</v>
      </c>
      <c r="P81" s="25">
        <f t="shared" si="8"/>
        <v>230.73</v>
      </c>
      <c r="Q81" s="156">
        <v>45</v>
      </c>
      <c r="R81" s="156">
        <v>48</v>
      </c>
      <c r="S81" s="156">
        <v>47</v>
      </c>
      <c r="T81" s="156">
        <v>47</v>
      </c>
      <c r="U81" s="156">
        <v>43.73</v>
      </c>
      <c r="V81" s="14"/>
    </row>
    <row r="82" spans="1:22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>
      <c r="G83" s="168"/>
      <c r="H83" s="168"/>
      <c r="I83" s="168"/>
    </row>
    <row r="84" spans="1:22">
      <c r="G84" s="168"/>
      <c r="H84" s="170"/>
      <c r="I84" s="168"/>
    </row>
    <row r="85" spans="1:22">
      <c r="G85" s="168"/>
      <c r="H85" s="170"/>
      <c r="I85" s="168"/>
    </row>
    <row r="86" spans="1:22">
      <c r="G86" s="168"/>
      <c r="H86" s="170"/>
      <c r="I86" s="168"/>
    </row>
    <row r="87" spans="1:22">
      <c r="G87" s="168"/>
      <c r="H87" s="170"/>
      <c r="I87" s="168"/>
    </row>
    <row r="88" spans="1:22">
      <c r="G88" s="168"/>
      <c r="H88" s="170"/>
      <c r="I88" s="168"/>
    </row>
    <row r="89" spans="1:22">
      <c r="G89" s="168"/>
      <c r="H89" s="170"/>
      <c r="I89" s="168"/>
    </row>
    <row r="90" spans="1:22">
      <c r="G90" s="168"/>
      <c r="H90" s="170"/>
      <c r="I90" s="168"/>
    </row>
    <row r="91" spans="1:22">
      <c r="G91" s="168"/>
      <c r="H91" s="170"/>
      <c r="I91" s="168"/>
    </row>
    <row r="92" spans="1:22">
      <c r="G92" s="168"/>
      <c r="H92" s="170"/>
      <c r="I92" s="168"/>
    </row>
    <row r="93" spans="1:22">
      <c r="G93" s="168"/>
      <c r="H93" s="170"/>
      <c r="I93" s="168"/>
    </row>
    <row r="94" spans="1:22">
      <c r="G94" s="168"/>
      <c r="H94" s="170"/>
      <c r="I94" s="168"/>
    </row>
    <row r="95" spans="1:22">
      <c r="G95" s="168"/>
      <c r="H95" s="170"/>
      <c r="I95" s="168"/>
    </row>
    <row r="96" spans="1:22">
      <c r="G96" s="168"/>
      <c r="H96" s="170"/>
      <c r="I96" s="168"/>
    </row>
    <row r="97" spans="7:9">
      <c r="G97" s="168"/>
      <c r="H97" s="170"/>
      <c r="I97" s="168"/>
    </row>
    <row r="98" spans="7:9">
      <c r="G98" s="168"/>
      <c r="H98" s="170"/>
      <c r="I98" s="168"/>
    </row>
  </sheetData>
  <sortState ref="E67:U81">
    <sortCondition descending="1" ref="G67:G81"/>
  </sortState>
  <mergeCells count="174">
    <mergeCell ref="O60:P60"/>
    <mergeCell ref="K57:L57"/>
    <mergeCell ref="M57:N57"/>
    <mergeCell ref="K14:L14"/>
    <mergeCell ref="M14:N14"/>
    <mergeCell ref="O14:P14"/>
    <mergeCell ref="K15:L15"/>
    <mergeCell ref="M15:N15"/>
    <mergeCell ref="O15:P15"/>
    <mergeCell ref="K18:L18"/>
    <mergeCell ref="M18:N18"/>
    <mergeCell ref="O18:P18"/>
    <mergeCell ref="K19:L19"/>
    <mergeCell ref="M19:N19"/>
    <mergeCell ref="O19:P19"/>
    <mergeCell ref="K16:L16"/>
    <mergeCell ref="M16:N16"/>
    <mergeCell ref="O16:P16"/>
    <mergeCell ref="K17:L17"/>
    <mergeCell ref="M17:N17"/>
    <mergeCell ref="O17:P17"/>
    <mergeCell ref="K22:L22"/>
    <mergeCell ref="M22:N22"/>
    <mergeCell ref="O22:P22"/>
    <mergeCell ref="K56:L56"/>
    <mergeCell ref="M56:N56"/>
    <mergeCell ref="O56:P56"/>
    <mergeCell ref="C45:C81"/>
    <mergeCell ref="B6:B81"/>
    <mergeCell ref="K9:L9"/>
    <mergeCell ref="M9:N9"/>
    <mergeCell ref="O9:P9"/>
    <mergeCell ref="K10:L10"/>
    <mergeCell ref="M10:N10"/>
    <mergeCell ref="O10:P10"/>
    <mergeCell ref="K11:L11"/>
    <mergeCell ref="M11:N11"/>
    <mergeCell ref="K61:L61"/>
    <mergeCell ref="M61:N61"/>
    <mergeCell ref="O61:P61"/>
    <mergeCell ref="K62:L62"/>
    <mergeCell ref="M62:N62"/>
    <mergeCell ref="O62:P62"/>
    <mergeCell ref="K59:L59"/>
    <mergeCell ref="M59:N59"/>
    <mergeCell ref="O59:P59"/>
    <mergeCell ref="K60:L60"/>
    <mergeCell ref="M60:N60"/>
    <mergeCell ref="D45:P45"/>
    <mergeCell ref="F59:G59"/>
    <mergeCell ref="F60:G60"/>
    <mergeCell ref="F61:G61"/>
    <mergeCell ref="F62:G62"/>
    <mergeCell ref="K48:L48"/>
    <mergeCell ref="M48:N48"/>
    <mergeCell ref="K51:L51"/>
    <mergeCell ref="M51:N51"/>
    <mergeCell ref="K54:L54"/>
    <mergeCell ref="M54:N54"/>
    <mergeCell ref="F53:G53"/>
    <mergeCell ref="F54:G54"/>
    <mergeCell ref="F55:G55"/>
    <mergeCell ref="F56:G56"/>
    <mergeCell ref="F57:G57"/>
    <mergeCell ref="F58:G58"/>
    <mergeCell ref="O51:P51"/>
    <mergeCell ref="K52:L52"/>
    <mergeCell ref="M52:N52"/>
    <mergeCell ref="O52:P52"/>
    <mergeCell ref="K53:L53"/>
    <mergeCell ref="M53:N53"/>
    <mergeCell ref="O53:P53"/>
    <mergeCell ref="O65:U65"/>
    <mergeCell ref="F9:G9"/>
    <mergeCell ref="F10:G10"/>
    <mergeCell ref="F11:G11"/>
    <mergeCell ref="F12:G12"/>
    <mergeCell ref="F13:G13"/>
    <mergeCell ref="Q46:Q47"/>
    <mergeCell ref="R46:R47"/>
    <mergeCell ref="D65:D66"/>
    <mergeCell ref="E65:E66"/>
    <mergeCell ref="F65:F66"/>
    <mergeCell ref="G65:G66"/>
    <mergeCell ref="H65:N65"/>
    <mergeCell ref="F50:G50"/>
    <mergeCell ref="F51:G51"/>
    <mergeCell ref="F52:G52"/>
    <mergeCell ref="F20:G20"/>
    <mergeCell ref="F21:G21"/>
    <mergeCell ref="F22:G22"/>
    <mergeCell ref="F23:G23"/>
    <mergeCell ref="F48:G48"/>
    <mergeCell ref="F49:G49"/>
    <mergeCell ref="F14:G14"/>
    <mergeCell ref="F15:G15"/>
    <mergeCell ref="D46:D47"/>
    <mergeCell ref="E46:E47"/>
    <mergeCell ref="F46:G47"/>
    <mergeCell ref="H46:H47"/>
    <mergeCell ref="I46:J46"/>
    <mergeCell ref="K46:L47"/>
    <mergeCell ref="M46:N47"/>
    <mergeCell ref="O46:P47"/>
    <mergeCell ref="D64:U64"/>
    <mergeCell ref="O48:P48"/>
    <mergeCell ref="K49:L49"/>
    <mergeCell ref="M49:N49"/>
    <mergeCell ref="O49:P49"/>
    <mergeCell ref="K50:L50"/>
    <mergeCell ref="M50:N50"/>
    <mergeCell ref="O50:P50"/>
    <mergeCell ref="O57:P57"/>
    <mergeCell ref="K58:L58"/>
    <mergeCell ref="M58:N58"/>
    <mergeCell ref="O58:P58"/>
    <mergeCell ref="O54:P54"/>
    <mergeCell ref="K55:L55"/>
    <mergeCell ref="M55:N55"/>
    <mergeCell ref="O55:P55"/>
    <mergeCell ref="Z21:AA21"/>
    <mergeCell ref="Z22:AA22"/>
    <mergeCell ref="Z23:AA23"/>
    <mergeCell ref="Z25:AA25"/>
    <mergeCell ref="D26:D27"/>
    <mergeCell ref="E26:E27"/>
    <mergeCell ref="F26:F27"/>
    <mergeCell ref="G26:G27"/>
    <mergeCell ref="H26:N26"/>
    <mergeCell ref="Z26:AA26"/>
    <mergeCell ref="Z27:AA27"/>
    <mergeCell ref="D25:U25"/>
    <mergeCell ref="O26:U26"/>
    <mergeCell ref="K23:L23"/>
    <mergeCell ref="M23:N23"/>
    <mergeCell ref="O23:P23"/>
    <mergeCell ref="K21:L21"/>
    <mergeCell ref="M21:N21"/>
    <mergeCell ref="O21:P21"/>
    <mergeCell ref="Z15:AA15"/>
    <mergeCell ref="Z16:AA16"/>
    <mergeCell ref="Z17:AA17"/>
    <mergeCell ref="Z18:AA18"/>
    <mergeCell ref="Z19:AA19"/>
    <mergeCell ref="Z20:AA20"/>
    <mergeCell ref="I7:J7"/>
    <mergeCell ref="K7:L8"/>
    <mergeCell ref="M7:N8"/>
    <mergeCell ref="O7:P8"/>
    <mergeCell ref="Q7:Q8"/>
    <mergeCell ref="R7:R8"/>
    <mergeCell ref="O11:P11"/>
    <mergeCell ref="K12:L12"/>
    <mergeCell ref="M12:N12"/>
    <mergeCell ref="O12:P12"/>
    <mergeCell ref="K13:L13"/>
    <mergeCell ref="M13:N13"/>
    <mergeCell ref="O13:P13"/>
    <mergeCell ref="K20:L20"/>
    <mergeCell ref="M20:N20"/>
    <mergeCell ref="O20:P20"/>
    <mergeCell ref="B2:D2"/>
    <mergeCell ref="E2:S2"/>
    <mergeCell ref="T2:U2"/>
    <mergeCell ref="C6:C42"/>
    <mergeCell ref="D6:Q6"/>
    <mergeCell ref="D7:D8"/>
    <mergeCell ref="E7:E8"/>
    <mergeCell ref="F7:G8"/>
    <mergeCell ref="H7:H8"/>
    <mergeCell ref="F16:G16"/>
    <mergeCell ref="F17:G17"/>
    <mergeCell ref="F18:G18"/>
    <mergeCell ref="F19:G19"/>
  </mergeCells>
  <pageMargins left="0.7" right="0.7" top="0.78740157499999996" bottom="0.78740157499999996" header="0.3" footer="0.3"/>
  <pageSetup paperSize="9" orientation="portrait" r:id="rId1"/>
  <ignoredErrors>
    <ignoredError sqref="J50:J62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02"/>
  <sheetViews>
    <sheetView topLeftCell="A37" zoomScale="90" zoomScaleNormal="90" workbookViewId="0">
      <selection activeCell="I77" sqref="I77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51" customWidth="1"/>
    <col min="5" max="5" width="20.7109375" style="51" customWidth="1"/>
    <col min="6" max="11" width="10.7109375" style="4" customWidth="1"/>
    <col min="12" max="16" width="10.7109375" style="169" customWidth="1"/>
    <col min="17" max="22" width="9.7109375" style="2" customWidth="1"/>
    <col min="23" max="23" width="4.5703125" style="2" customWidth="1"/>
  </cols>
  <sheetData>
    <row r="1" spans="1:27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</row>
    <row r="2" spans="1:27" ht="43.5" customHeight="1">
      <c r="A2" s="14"/>
      <c r="B2" s="245"/>
      <c r="C2" s="245"/>
      <c r="D2" s="245"/>
      <c r="E2" s="241" t="s">
        <v>184</v>
      </c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39" t="s">
        <v>113</v>
      </c>
      <c r="U2" s="239"/>
      <c r="V2" s="16"/>
    </row>
    <row r="3" spans="1:27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7"/>
      <c r="M3" s="7"/>
      <c r="N3" s="7"/>
      <c r="O3" s="7"/>
      <c r="P3" s="7"/>
      <c r="Q3" s="5"/>
      <c r="R3" s="16"/>
      <c r="S3" s="16"/>
      <c r="T3" s="16"/>
      <c r="U3" s="16"/>
      <c r="V3" s="16"/>
    </row>
    <row r="4" spans="1:27" s="2" customFormat="1" ht="12.75">
      <c r="A4" s="40"/>
      <c r="B4" s="30"/>
      <c r="C4" s="40"/>
      <c r="D4" s="30"/>
      <c r="E4" s="40"/>
      <c r="F4" s="30"/>
      <c r="G4" s="40"/>
      <c r="H4" s="40"/>
      <c r="I4" s="30"/>
      <c r="J4" s="40"/>
      <c r="K4" s="30"/>
      <c r="L4" s="40"/>
      <c r="M4" s="30"/>
      <c r="N4" s="40"/>
      <c r="O4" s="40"/>
      <c r="P4" s="30"/>
      <c r="Q4" s="40"/>
      <c r="R4" s="30"/>
      <c r="S4" s="40"/>
      <c r="T4" s="30"/>
      <c r="U4" s="40"/>
      <c r="V4" s="40"/>
    </row>
    <row r="5" spans="1:27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7" s="2" customFormat="1" ht="18" customHeight="1">
      <c r="A6" s="14"/>
      <c r="B6" s="272" t="s">
        <v>185</v>
      </c>
      <c r="C6" s="269" t="s">
        <v>48</v>
      </c>
      <c r="D6" s="258" t="s">
        <v>188</v>
      </c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16"/>
      <c r="S6" s="16"/>
      <c r="T6" s="16"/>
      <c r="U6" s="16"/>
      <c r="V6" s="5"/>
    </row>
    <row r="7" spans="1:27" s="2" customFormat="1" ht="18" customHeight="1">
      <c r="A7" s="14"/>
      <c r="B7" s="272"/>
      <c r="C7" s="269"/>
      <c r="D7" s="259" t="s">
        <v>1</v>
      </c>
      <c r="E7" s="256" t="s">
        <v>14</v>
      </c>
      <c r="F7" s="212" t="s">
        <v>144</v>
      </c>
      <c r="G7" s="256"/>
      <c r="H7" s="280" t="s">
        <v>3</v>
      </c>
      <c r="I7" s="273" t="s">
        <v>83</v>
      </c>
      <c r="J7" s="273"/>
      <c r="K7" s="265" t="s">
        <v>145</v>
      </c>
      <c r="L7" s="265"/>
      <c r="M7" s="212" t="s">
        <v>0</v>
      </c>
      <c r="N7" s="212"/>
      <c r="O7" s="265" t="s">
        <v>11</v>
      </c>
      <c r="P7" s="265"/>
      <c r="Q7" s="279" t="s">
        <v>27</v>
      </c>
      <c r="R7" s="286" t="s">
        <v>65</v>
      </c>
      <c r="S7" s="16"/>
      <c r="T7" s="32" t="s">
        <v>101</v>
      </c>
      <c r="U7" s="16"/>
      <c r="V7" s="5"/>
    </row>
    <row r="8" spans="1:27" s="2" customFormat="1" ht="18" customHeight="1">
      <c r="A8" s="14"/>
      <c r="B8" s="272"/>
      <c r="C8" s="269"/>
      <c r="D8" s="259"/>
      <c r="E8" s="256"/>
      <c r="F8" s="256"/>
      <c r="G8" s="256"/>
      <c r="H8" s="280"/>
      <c r="I8" s="148" t="s">
        <v>81</v>
      </c>
      <c r="J8" s="148" t="s">
        <v>82</v>
      </c>
      <c r="K8" s="265"/>
      <c r="L8" s="265"/>
      <c r="M8" s="212"/>
      <c r="N8" s="212"/>
      <c r="O8" s="265"/>
      <c r="P8" s="265"/>
      <c r="Q8" s="279"/>
      <c r="R8" s="286"/>
      <c r="S8" s="16"/>
      <c r="T8" s="32" t="s">
        <v>100</v>
      </c>
      <c r="U8" s="16"/>
      <c r="V8" s="5"/>
      <c r="X8" s="90" t="s">
        <v>77</v>
      </c>
    </row>
    <row r="9" spans="1:27" s="2" customFormat="1" ht="18" customHeight="1">
      <c r="A9" s="14"/>
      <c r="B9" s="272"/>
      <c r="C9" s="269"/>
      <c r="D9" s="145">
        <v>1</v>
      </c>
      <c r="E9" s="1" t="s">
        <v>96</v>
      </c>
      <c r="F9" s="243" t="s">
        <v>61</v>
      </c>
      <c r="G9" s="244"/>
      <c r="H9" s="79">
        <v>6.585</v>
      </c>
      <c r="I9" s="89"/>
      <c r="J9" s="89"/>
      <c r="K9" s="243" t="s">
        <v>35</v>
      </c>
      <c r="L9" s="244"/>
      <c r="M9" s="243" t="s">
        <v>120</v>
      </c>
      <c r="N9" s="244"/>
      <c r="O9" s="243" t="s">
        <v>87</v>
      </c>
      <c r="P9" s="244"/>
      <c r="Q9" s="32" t="s">
        <v>99</v>
      </c>
      <c r="R9" s="60">
        <v>1</v>
      </c>
      <c r="S9" s="16"/>
      <c r="T9" s="82" t="s">
        <v>102</v>
      </c>
      <c r="U9" s="16"/>
      <c r="V9" s="5"/>
      <c r="X9" s="90" t="s">
        <v>67</v>
      </c>
    </row>
    <row r="10" spans="1:27" s="2" customFormat="1" ht="18" customHeight="1">
      <c r="A10" s="14"/>
      <c r="B10" s="272"/>
      <c r="C10" s="269"/>
      <c r="D10" s="145">
        <v>2</v>
      </c>
      <c r="E10" s="1" t="s">
        <v>155</v>
      </c>
      <c r="F10" s="243" t="s">
        <v>153</v>
      </c>
      <c r="G10" s="244"/>
      <c r="H10" s="79">
        <v>6.5880000000000001</v>
      </c>
      <c r="I10" s="116">
        <f t="shared" ref="I10:I24" si="0">H10-$H$9</f>
        <v>3.0000000000001137E-3</v>
      </c>
      <c r="J10" s="102"/>
      <c r="K10" s="243" t="s">
        <v>150</v>
      </c>
      <c r="L10" s="244"/>
      <c r="M10" s="243" t="s">
        <v>186</v>
      </c>
      <c r="N10" s="244"/>
      <c r="O10" s="243" t="s">
        <v>60</v>
      </c>
      <c r="P10" s="244"/>
      <c r="Q10" s="32" t="s">
        <v>99</v>
      </c>
      <c r="R10" s="62">
        <v>3</v>
      </c>
      <c r="S10" s="16"/>
      <c r="T10" s="32" t="s">
        <v>99</v>
      </c>
      <c r="U10" s="16"/>
      <c r="V10" s="5"/>
      <c r="X10" s="90" t="s">
        <v>69</v>
      </c>
    </row>
    <row r="11" spans="1:27" s="2" customFormat="1" ht="18" customHeight="1">
      <c r="A11" s="14"/>
      <c r="B11" s="272"/>
      <c r="C11" s="269"/>
      <c r="D11" s="145">
        <v>3</v>
      </c>
      <c r="E11" s="1" t="s">
        <v>139</v>
      </c>
      <c r="F11" s="243" t="s">
        <v>94</v>
      </c>
      <c r="G11" s="244"/>
      <c r="H11" s="79">
        <v>6.7160000000000002</v>
      </c>
      <c r="I11" s="98">
        <f t="shared" si="0"/>
        <v>0.13100000000000023</v>
      </c>
      <c r="J11" s="29">
        <f t="shared" ref="J11:J24" si="1">I11-I10</f>
        <v>0.12800000000000011</v>
      </c>
      <c r="K11" s="243" t="s">
        <v>36</v>
      </c>
      <c r="L11" s="244"/>
      <c r="M11" s="243" t="s">
        <v>147</v>
      </c>
      <c r="N11" s="244"/>
      <c r="O11" s="243" t="s">
        <v>98</v>
      </c>
      <c r="P11" s="244"/>
      <c r="Q11" s="32" t="s">
        <v>99</v>
      </c>
      <c r="R11" s="61">
        <v>2</v>
      </c>
      <c r="S11" s="16"/>
      <c r="T11" s="16"/>
      <c r="U11" s="16"/>
      <c r="V11" s="5"/>
      <c r="X11" s="90" t="s">
        <v>72</v>
      </c>
    </row>
    <row r="12" spans="1:27" s="2" customFormat="1" ht="18" customHeight="1">
      <c r="A12" s="14"/>
      <c r="B12" s="272"/>
      <c r="C12" s="269"/>
      <c r="D12" s="145">
        <v>4</v>
      </c>
      <c r="E12" s="1" t="s">
        <v>152</v>
      </c>
      <c r="F12" s="243" t="s">
        <v>150</v>
      </c>
      <c r="G12" s="244"/>
      <c r="H12" s="79">
        <v>6.742</v>
      </c>
      <c r="I12" s="98">
        <f t="shared" si="0"/>
        <v>0.15700000000000003</v>
      </c>
      <c r="J12" s="80">
        <f t="shared" si="1"/>
        <v>2.5999999999999801E-2</v>
      </c>
      <c r="K12" s="243" t="s">
        <v>171</v>
      </c>
      <c r="L12" s="244"/>
      <c r="M12" s="243" t="s">
        <v>147</v>
      </c>
      <c r="N12" s="244"/>
      <c r="O12" s="243" t="s">
        <v>124</v>
      </c>
      <c r="P12" s="244"/>
      <c r="Q12" s="32" t="s">
        <v>99</v>
      </c>
      <c r="R12" s="64">
        <v>5</v>
      </c>
      <c r="S12" s="16"/>
      <c r="T12" s="60">
        <v>1</v>
      </c>
      <c r="U12" s="16"/>
      <c r="V12" s="5"/>
      <c r="X12" s="90" t="s">
        <v>160</v>
      </c>
    </row>
    <row r="13" spans="1:27" s="2" customFormat="1" ht="18" customHeight="1">
      <c r="A13" s="14"/>
      <c r="B13" s="272"/>
      <c r="C13" s="269"/>
      <c r="D13" s="145">
        <v>5</v>
      </c>
      <c r="E13" s="1" t="s">
        <v>116</v>
      </c>
      <c r="F13" s="243" t="s">
        <v>2</v>
      </c>
      <c r="G13" s="244"/>
      <c r="H13" s="79">
        <v>6.75</v>
      </c>
      <c r="I13" s="98">
        <f t="shared" si="0"/>
        <v>0.16500000000000004</v>
      </c>
      <c r="J13" s="79">
        <f t="shared" si="1"/>
        <v>8.0000000000000071E-3</v>
      </c>
      <c r="K13" s="243" t="s">
        <v>112</v>
      </c>
      <c r="L13" s="244"/>
      <c r="M13" s="243" t="s">
        <v>192</v>
      </c>
      <c r="N13" s="244"/>
      <c r="O13" s="243" t="s">
        <v>181</v>
      </c>
      <c r="P13" s="244"/>
      <c r="Q13" s="82" t="s">
        <v>101</v>
      </c>
      <c r="R13" s="63">
        <v>4</v>
      </c>
      <c r="S13" s="16"/>
      <c r="T13" s="61">
        <v>2</v>
      </c>
      <c r="U13" s="16"/>
      <c r="V13" s="5"/>
      <c r="X13" s="90"/>
    </row>
    <row r="14" spans="1:27" s="2" customFormat="1" ht="18" customHeight="1">
      <c r="A14" s="14"/>
      <c r="B14" s="272"/>
      <c r="C14" s="269"/>
      <c r="D14" s="145">
        <v>6</v>
      </c>
      <c r="E14" s="1" t="s">
        <v>154</v>
      </c>
      <c r="F14" s="243" t="s">
        <v>171</v>
      </c>
      <c r="G14" s="244"/>
      <c r="H14" s="79">
        <v>6.7519999999999998</v>
      </c>
      <c r="I14" s="98">
        <f t="shared" si="0"/>
        <v>0.16699999999999982</v>
      </c>
      <c r="J14" s="79">
        <f t="shared" si="1"/>
        <v>1.9999999999997797E-3</v>
      </c>
      <c r="K14" s="243" t="s">
        <v>153</v>
      </c>
      <c r="L14" s="244"/>
      <c r="M14" s="243" t="s">
        <v>89</v>
      </c>
      <c r="N14" s="244"/>
      <c r="O14" s="243" t="s">
        <v>60</v>
      </c>
      <c r="P14" s="244"/>
      <c r="Q14" s="32" t="s">
        <v>99</v>
      </c>
      <c r="R14" s="60">
        <v>1</v>
      </c>
      <c r="S14" s="16"/>
      <c r="T14" s="62">
        <v>3</v>
      </c>
      <c r="U14" s="16"/>
      <c r="V14" s="5"/>
      <c r="X14" s="90"/>
    </row>
    <row r="15" spans="1:27" s="2" customFormat="1" ht="18" customHeight="1">
      <c r="A15" s="14"/>
      <c r="B15" s="272"/>
      <c r="C15" s="269"/>
      <c r="D15" s="145">
        <v>7</v>
      </c>
      <c r="E15" s="1" t="s">
        <v>169</v>
      </c>
      <c r="F15" s="243" t="s">
        <v>170</v>
      </c>
      <c r="G15" s="244"/>
      <c r="H15" s="79">
        <v>6.7610000000000001</v>
      </c>
      <c r="I15" s="98">
        <f t="shared" si="0"/>
        <v>0.17600000000000016</v>
      </c>
      <c r="J15" s="79">
        <f t="shared" si="1"/>
        <v>9.0000000000003411E-3</v>
      </c>
      <c r="K15" s="243" t="s">
        <v>94</v>
      </c>
      <c r="L15" s="244"/>
      <c r="M15" s="243" t="s">
        <v>89</v>
      </c>
      <c r="N15" s="244"/>
      <c r="O15" s="243" t="s">
        <v>98</v>
      </c>
      <c r="P15" s="244"/>
      <c r="Q15" s="32" t="s">
        <v>99</v>
      </c>
      <c r="R15" s="64">
        <v>5</v>
      </c>
      <c r="S15" s="16"/>
      <c r="T15" s="63">
        <v>4</v>
      </c>
      <c r="U15" s="16"/>
      <c r="V15" s="5"/>
      <c r="X15" s="90" t="s">
        <v>68</v>
      </c>
      <c r="Z15" s="254" t="s">
        <v>61</v>
      </c>
      <c r="AA15" s="255"/>
    </row>
    <row r="16" spans="1:27" s="2" customFormat="1" ht="18" customHeight="1">
      <c r="A16" s="14"/>
      <c r="B16" s="272"/>
      <c r="C16" s="269"/>
      <c r="D16" s="145">
        <v>8</v>
      </c>
      <c r="E16" s="1" t="s">
        <v>111</v>
      </c>
      <c r="F16" s="243" t="s">
        <v>85</v>
      </c>
      <c r="G16" s="244"/>
      <c r="H16" s="79">
        <v>6.7809999999999997</v>
      </c>
      <c r="I16" s="98">
        <f t="shared" si="0"/>
        <v>0.19599999999999973</v>
      </c>
      <c r="J16" s="80">
        <f t="shared" si="1"/>
        <v>1.9999999999999574E-2</v>
      </c>
      <c r="K16" s="243" t="s">
        <v>2</v>
      </c>
      <c r="L16" s="244"/>
      <c r="M16" s="243" t="s">
        <v>58</v>
      </c>
      <c r="N16" s="244"/>
      <c r="O16" s="243" t="s">
        <v>181</v>
      </c>
      <c r="P16" s="244"/>
      <c r="Q16" s="32" t="s">
        <v>100</v>
      </c>
      <c r="R16" s="62">
        <v>3</v>
      </c>
      <c r="S16" s="16"/>
      <c r="T16" s="64">
        <v>5</v>
      </c>
      <c r="U16" s="16"/>
      <c r="V16" s="5"/>
      <c r="X16" s="90" t="s">
        <v>76</v>
      </c>
      <c r="Z16" s="254" t="s">
        <v>85</v>
      </c>
      <c r="AA16" s="255"/>
    </row>
    <row r="17" spans="1:27" s="2" customFormat="1" ht="18" customHeight="1">
      <c r="A17" s="14"/>
      <c r="B17" s="272"/>
      <c r="C17" s="269"/>
      <c r="D17" s="145">
        <v>9</v>
      </c>
      <c r="E17" s="1" t="s">
        <v>97</v>
      </c>
      <c r="F17" s="243" t="s">
        <v>34</v>
      </c>
      <c r="G17" s="244"/>
      <c r="H17" s="80">
        <v>6.8</v>
      </c>
      <c r="I17" s="98">
        <f t="shared" si="0"/>
        <v>0.21499999999999986</v>
      </c>
      <c r="J17" s="80">
        <f t="shared" si="1"/>
        <v>1.9000000000000128E-2</v>
      </c>
      <c r="K17" s="243" t="s">
        <v>61</v>
      </c>
      <c r="L17" s="244"/>
      <c r="M17" s="243" t="s">
        <v>120</v>
      </c>
      <c r="N17" s="244"/>
      <c r="O17" s="243" t="s">
        <v>98</v>
      </c>
      <c r="P17" s="244"/>
      <c r="Q17" s="32" t="s">
        <v>99</v>
      </c>
      <c r="R17" s="63">
        <v>4</v>
      </c>
      <c r="S17" s="16"/>
      <c r="T17" s="65">
        <v>6</v>
      </c>
      <c r="U17" s="16"/>
      <c r="V17" s="5"/>
      <c r="X17" s="90" t="s">
        <v>71</v>
      </c>
      <c r="Z17" s="254" t="s">
        <v>34</v>
      </c>
      <c r="AA17" s="255"/>
    </row>
    <row r="18" spans="1:27" s="2" customFormat="1" ht="18" customHeight="1">
      <c r="A18" s="14"/>
      <c r="B18" s="272"/>
      <c r="C18" s="269"/>
      <c r="D18" s="145">
        <v>10</v>
      </c>
      <c r="E18" s="1" t="s">
        <v>117</v>
      </c>
      <c r="F18" s="243" t="s">
        <v>36</v>
      </c>
      <c r="G18" s="244"/>
      <c r="H18" s="80">
        <v>6.8230000000000004</v>
      </c>
      <c r="I18" s="98">
        <f t="shared" si="0"/>
        <v>0.23800000000000043</v>
      </c>
      <c r="J18" s="80">
        <f t="shared" si="1"/>
        <v>2.3000000000000576E-2</v>
      </c>
      <c r="K18" s="243" t="s">
        <v>85</v>
      </c>
      <c r="L18" s="244"/>
      <c r="M18" s="243" t="s">
        <v>158</v>
      </c>
      <c r="N18" s="244"/>
      <c r="O18" s="243" t="s">
        <v>124</v>
      </c>
      <c r="P18" s="244"/>
      <c r="Q18" s="32" t="s">
        <v>99</v>
      </c>
      <c r="R18" s="61">
        <v>2</v>
      </c>
      <c r="S18" s="16"/>
      <c r="T18" s="66">
        <v>7</v>
      </c>
      <c r="U18" s="16"/>
      <c r="V18" s="5"/>
      <c r="X18" s="90" t="s">
        <v>90</v>
      </c>
      <c r="Z18" s="254" t="s">
        <v>35</v>
      </c>
      <c r="AA18" s="255"/>
    </row>
    <row r="19" spans="1:27" s="2" customFormat="1" ht="18" customHeight="1">
      <c r="A19" s="14"/>
      <c r="B19" s="272"/>
      <c r="C19" s="269"/>
      <c r="D19" s="145">
        <v>11</v>
      </c>
      <c r="E19" s="1" t="s">
        <v>172</v>
      </c>
      <c r="F19" s="243" t="s">
        <v>173</v>
      </c>
      <c r="G19" s="244"/>
      <c r="H19" s="80">
        <v>6.8369999999999997</v>
      </c>
      <c r="I19" s="98">
        <f t="shared" si="0"/>
        <v>0.25199999999999978</v>
      </c>
      <c r="J19" s="80">
        <f t="shared" si="1"/>
        <v>1.3999999999999346E-2</v>
      </c>
      <c r="K19" s="243" t="s">
        <v>119</v>
      </c>
      <c r="L19" s="244"/>
      <c r="M19" s="243" t="s">
        <v>89</v>
      </c>
      <c r="N19" s="244"/>
      <c r="O19" s="243" t="s">
        <v>174</v>
      </c>
      <c r="P19" s="244"/>
      <c r="Q19" s="32" t="s">
        <v>101</v>
      </c>
      <c r="R19" s="62">
        <v>3</v>
      </c>
      <c r="S19" s="16"/>
      <c r="T19" s="16"/>
      <c r="U19" s="16"/>
      <c r="V19" s="5"/>
      <c r="X19" s="90" t="s">
        <v>79</v>
      </c>
      <c r="Z19" s="254" t="s">
        <v>36</v>
      </c>
      <c r="AA19" s="255"/>
    </row>
    <row r="20" spans="1:27" s="2" customFormat="1" ht="18" customHeight="1">
      <c r="A20" s="14"/>
      <c r="B20" s="272"/>
      <c r="C20" s="269"/>
      <c r="D20" s="145">
        <v>12</v>
      </c>
      <c r="E20" s="1" t="s">
        <v>138</v>
      </c>
      <c r="F20" s="243" t="s">
        <v>119</v>
      </c>
      <c r="G20" s="244"/>
      <c r="H20" s="80">
        <v>6.875</v>
      </c>
      <c r="I20" s="98">
        <f t="shared" si="0"/>
        <v>0.29000000000000004</v>
      </c>
      <c r="J20" s="80">
        <f t="shared" si="1"/>
        <v>3.8000000000000256E-2</v>
      </c>
      <c r="K20" s="243" t="s">
        <v>173</v>
      </c>
      <c r="L20" s="244"/>
      <c r="M20" s="243" t="s">
        <v>89</v>
      </c>
      <c r="N20" s="244"/>
      <c r="O20" s="243" t="s">
        <v>98</v>
      </c>
      <c r="P20" s="244"/>
      <c r="Q20" s="32" t="s">
        <v>101</v>
      </c>
      <c r="R20" s="61">
        <v>2</v>
      </c>
      <c r="S20" s="16"/>
      <c r="T20" s="16"/>
      <c r="U20" s="16"/>
      <c r="V20" s="5"/>
      <c r="X20" s="90" t="s">
        <v>73</v>
      </c>
      <c r="Z20" s="254" t="s">
        <v>112</v>
      </c>
      <c r="AA20" s="255"/>
    </row>
    <row r="21" spans="1:27" s="2" customFormat="1" ht="18" customHeight="1">
      <c r="A21" s="14"/>
      <c r="B21" s="272"/>
      <c r="C21" s="269"/>
      <c r="D21" s="145">
        <v>13</v>
      </c>
      <c r="E21" s="1" t="s">
        <v>122</v>
      </c>
      <c r="F21" s="243" t="s">
        <v>104</v>
      </c>
      <c r="G21" s="244"/>
      <c r="H21" s="80">
        <v>6.9269999999999996</v>
      </c>
      <c r="I21" s="98">
        <f t="shared" si="0"/>
        <v>0.34199999999999964</v>
      </c>
      <c r="J21" s="80">
        <f t="shared" si="1"/>
        <v>5.1999999999999602E-2</v>
      </c>
      <c r="K21" s="243" t="s">
        <v>170</v>
      </c>
      <c r="L21" s="244"/>
      <c r="M21" s="243" t="s">
        <v>58</v>
      </c>
      <c r="N21" s="244"/>
      <c r="O21" s="243" t="s">
        <v>107</v>
      </c>
      <c r="P21" s="244"/>
      <c r="Q21" s="82" t="s">
        <v>102</v>
      </c>
      <c r="R21" s="63">
        <v>4</v>
      </c>
      <c r="S21" s="16"/>
      <c r="T21" s="16"/>
      <c r="U21" s="16"/>
      <c r="V21" s="5"/>
      <c r="X21" s="90" t="s">
        <v>80</v>
      </c>
      <c r="Z21" s="254" t="s">
        <v>2</v>
      </c>
      <c r="AA21" s="255"/>
    </row>
    <row r="22" spans="1:27" s="2" customFormat="1" ht="18" customHeight="1">
      <c r="A22" s="14"/>
      <c r="B22" s="272"/>
      <c r="C22" s="269"/>
      <c r="D22" s="189">
        <v>14</v>
      </c>
      <c r="E22" s="164" t="s">
        <v>127</v>
      </c>
      <c r="F22" s="243" t="s">
        <v>109</v>
      </c>
      <c r="G22" s="244"/>
      <c r="H22" s="80">
        <v>6.9809999999999999</v>
      </c>
      <c r="I22" s="98">
        <f t="shared" si="0"/>
        <v>0.39599999999999991</v>
      </c>
      <c r="J22" s="80">
        <f t="shared" si="1"/>
        <v>5.400000000000027E-2</v>
      </c>
      <c r="K22" s="243" t="s">
        <v>34</v>
      </c>
      <c r="L22" s="244"/>
      <c r="M22" s="243" t="s">
        <v>89</v>
      </c>
      <c r="N22" s="244"/>
      <c r="O22" s="243" t="s">
        <v>107</v>
      </c>
      <c r="P22" s="244"/>
      <c r="Q22" s="32" t="s">
        <v>102</v>
      </c>
      <c r="R22" s="60">
        <v>1</v>
      </c>
      <c r="S22" s="16"/>
      <c r="T22" s="16"/>
      <c r="U22" s="16"/>
      <c r="V22" s="5"/>
      <c r="X22" s="90" t="s">
        <v>80</v>
      </c>
      <c r="Z22" s="254" t="s">
        <v>2</v>
      </c>
      <c r="AA22" s="255"/>
    </row>
    <row r="23" spans="1:27" s="2" customFormat="1" ht="18" customHeight="1">
      <c r="A23" s="14"/>
      <c r="B23" s="272"/>
      <c r="C23" s="269"/>
      <c r="D23" s="189">
        <v>15</v>
      </c>
      <c r="E23" s="53" t="s">
        <v>121</v>
      </c>
      <c r="F23" s="243" t="s">
        <v>103</v>
      </c>
      <c r="G23" s="244"/>
      <c r="H23" s="29">
        <v>7.2409999999999997</v>
      </c>
      <c r="I23" s="98">
        <f t="shared" si="0"/>
        <v>0.65599999999999969</v>
      </c>
      <c r="J23" s="29">
        <f t="shared" si="1"/>
        <v>0.25999999999999979</v>
      </c>
      <c r="K23" s="243" t="s">
        <v>104</v>
      </c>
      <c r="L23" s="244"/>
      <c r="M23" s="243" t="s">
        <v>158</v>
      </c>
      <c r="N23" s="244"/>
      <c r="O23" s="243" t="s">
        <v>98</v>
      </c>
      <c r="P23" s="244"/>
      <c r="Q23" s="32" t="s">
        <v>101</v>
      </c>
      <c r="R23" s="65">
        <v>6</v>
      </c>
      <c r="S23" s="16"/>
      <c r="T23" s="16"/>
      <c r="U23" s="16"/>
      <c r="V23" s="5"/>
      <c r="X23" s="90"/>
      <c r="Z23" s="190"/>
      <c r="AA23" s="191"/>
    </row>
    <row r="24" spans="1:27" s="2" customFormat="1" ht="18" customHeight="1">
      <c r="A24" s="14"/>
      <c r="B24" s="272"/>
      <c r="C24" s="269"/>
      <c r="D24" s="189">
        <v>16</v>
      </c>
      <c r="E24" s="1" t="s">
        <v>176</v>
      </c>
      <c r="F24" s="243" t="s">
        <v>112</v>
      </c>
      <c r="G24" s="244"/>
      <c r="H24" s="29">
        <v>7.2560000000000002</v>
      </c>
      <c r="I24" s="98">
        <f t="shared" si="0"/>
        <v>0.67100000000000026</v>
      </c>
      <c r="J24" s="80">
        <f t="shared" si="1"/>
        <v>1.5000000000000568E-2</v>
      </c>
      <c r="K24" s="243" t="s">
        <v>109</v>
      </c>
      <c r="L24" s="244"/>
      <c r="M24" s="243" t="s">
        <v>147</v>
      </c>
      <c r="N24" s="244"/>
      <c r="O24" s="243" t="s">
        <v>98</v>
      </c>
      <c r="P24" s="244"/>
      <c r="Q24" s="32" t="s">
        <v>101</v>
      </c>
      <c r="R24" s="64">
        <v>5</v>
      </c>
      <c r="S24" s="16"/>
      <c r="T24" s="16"/>
      <c r="U24" s="16"/>
      <c r="V24" s="5"/>
      <c r="X24" s="90"/>
      <c r="Z24" s="190"/>
      <c r="AA24" s="191"/>
    </row>
    <row r="25" spans="1:27" s="2" customFormat="1" ht="18" customHeight="1">
      <c r="A25" s="14"/>
      <c r="B25" s="272"/>
      <c r="C25" s="269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6"/>
      <c r="T25" s="16"/>
      <c r="U25" s="16"/>
      <c r="V25" s="5"/>
      <c r="X25" s="90"/>
      <c r="Z25" s="146"/>
      <c r="AA25" s="147"/>
    </row>
    <row r="26" spans="1:27" s="2" customFormat="1" ht="18" customHeight="1">
      <c r="A26" s="14"/>
      <c r="B26" s="272"/>
      <c r="C26" s="269"/>
      <c r="D26" s="258" t="s">
        <v>21</v>
      </c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5"/>
      <c r="X26" s="90" t="s">
        <v>68</v>
      </c>
      <c r="Z26" s="254" t="s">
        <v>103</v>
      </c>
      <c r="AA26" s="255"/>
    </row>
    <row r="27" spans="1:27" s="2" customFormat="1" ht="18" customHeight="1">
      <c r="A27" s="14"/>
      <c r="B27" s="272"/>
      <c r="C27" s="269"/>
      <c r="D27" s="259" t="s">
        <v>1</v>
      </c>
      <c r="E27" s="256" t="s">
        <v>14</v>
      </c>
      <c r="F27" s="263" t="s">
        <v>42</v>
      </c>
      <c r="G27" s="281" t="s">
        <v>18</v>
      </c>
      <c r="H27" s="260" t="s">
        <v>15</v>
      </c>
      <c r="I27" s="261"/>
      <c r="J27" s="261"/>
      <c r="K27" s="261"/>
      <c r="L27" s="261"/>
      <c r="M27" s="261"/>
      <c r="N27" s="262"/>
      <c r="O27" s="260" t="s">
        <v>16</v>
      </c>
      <c r="P27" s="261"/>
      <c r="Q27" s="261"/>
      <c r="R27" s="261"/>
      <c r="S27" s="261"/>
      <c r="T27" s="261"/>
      <c r="U27" s="262"/>
      <c r="V27" s="14"/>
      <c r="X27" s="90" t="s">
        <v>73</v>
      </c>
      <c r="Z27" s="254" t="s">
        <v>104</v>
      </c>
      <c r="AA27" s="255"/>
    </row>
    <row r="28" spans="1:27" s="2" customFormat="1" ht="18" customHeight="1">
      <c r="A28" s="14"/>
      <c r="B28" s="272"/>
      <c r="C28" s="269"/>
      <c r="D28" s="259"/>
      <c r="E28" s="256"/>
      <c r="F28" s="264"/>
      <c r="G28" s="281"/>
      <c r="H28" s="90" t="s">
        <v>66</v>
      </c>
      <c r="I28" s="31" t="s">
        <v>17</v>
      </c>
      <c r="J28" s="22">
        <v>1</v>
      </c>
      <c r="K28" s="19">
        <v>2</v>
      </c>
      <c r="L28" s="20">
        <v>3</v>
      </c>
      <c r="M28" s="21">
        <v>4</v>
      </c>
      <c r="N28" s="26">
        <v>5</v>
      </c>
      <c r="O28" s="90" t="s">
        <v>66</v>
      </c>
      <c r="P28" s="31" t="s">
        <v>17</v>
      </c>
      <c r="Q28" s="22">
        <v>1</v>
      </c>
      <c r="R28" s="19">
        <v>2</v>
      </c>
      <c r="S28" s="20">
        <v>3</v>
      </c>
      <c r="T28" s="21">
        <v>4</v>
      </c>
      <c r="U28" s="26">
        <v>5</v>
      </c>
      <c r="V28" s="14"/>
      <c r="X28" s="90" t="s">
        <v>67</v>
      </c>
      <c r="Z28" s="243" t="s">
        <v>119</v>
      </c>
      <c r="AA28" s="244"/>
    </row>
    <row r="29" spans="1:27" s="2" customFormat="1" ht="18" customHeight="1">
      <c r="A29" s="14"/>
      <c r="B29" s="272"/>
      <c r="C29" s="269"/>
      <c r="D29" s="145">
        <v>1</v>
      </c>
      <c r="E29" s="1" t="s">
        <v>155</v>
      </c>
      <c r="F29" s="33">
        <v>20</v>
      </c>
      <c r="G29" s="113">
        <f>I29+P29</f>
        <v>524.70000000000005</v>
      </c>
      <c r="H29" s="101" t="s">
        <v>160</v>
      </c>
      <c r="I29" s="171">
        <f t="shared" ref="I29:I44" si="2">SUM(J29:N29)</f>
        <v>264.06</v>
      </c>
      <c r="J29" s="107">
        <v>53.06</v>
      </c>
      <c r="K29" s="107">
        <v>53</v>
      </c>
      <c r="L29" s="107">
        <v>53</v>
      </c>
      <c r="M29" s="107">
        <v>53</v>
      </c>
      <c r="N29" s="109">
        <v>52</v>
      </c>
      <c r="O29" s="101" t="s">
        <v>142</v>
      </c>
      <c r="P29" s="172">
        <f t="shared" ref="P29:P44" si="3">SUM(Q29:U29)</f>
        <v>260.64</v>
      </c>
      <c r="Q29" s="109">
        <v>51.64</v>
      </c>
      <c r="R29" s="107">
        <v>53</v>
      </c>
      <c r="S29" s="107">
        <v>53</v>
      </c>
      <c r="T29" s="107">
        <v>53</v>
      </c>
      <c r="U29" s="111">
        <v>50</v>
      </c>
      <c r="V29" s="14"/>
      <c r="X29" s="90" t="s">
        <v>69</v>
      </c>
    </row>
    <row r="30" spans="1:27" s="2" customFormat="1" ht="18" customHeight="1">
      <c r="A30" s="14"/>
      <c r="B30" s="272"/>
      <c r="C30" s="269"/>
      <c r="D30" s="145">
        <v>2</v>
      </c>
      <c r="E30" s="1" t="s">
        <v>139</v>
      </c>
      <c r="F30" s="33">
        <v>18</v>
      </c>
      <c r="G30" s="113">
        <f>I30+P30</f>
        <v>516.65000000000009</v>
      </c>
      <c r="H30" s="101" t="s">
        <v>130</v>
      </c>
      <c r="I30" s="175">
        <f t="shared" si="2"/>
        <v>260.47000000000003</v>
      </c>
      <c r="J30" s="109">
        <v>52</v>
      </c>
      <c r="K30" s="109">
        <v>52</v>
      </c>
      <c r="L30" s="107">
        <v>53</v>
      </c>
      <c r="M30" s="107">
        <v>53.47</v>
      </c>
      <c r="N30" s="111">
        <v>50</v>
      </c>
      <c r="O30" s="101" t="s">
        <v>72</v>
      </c>
      <c r="P30" s="128">
        <f t="shared" si="3"/>
        <v>256.18</v>
      </c>
      <c r="Q30" s="109">
        <v>52</v>
      </c>
      <c r="R30" s="110">
        <v>51</v>
      </c>
      <c r="S30" s="110">
        <v>51</v>
      </c>
      <c r="T30" s="109">
        <v>52.18</v>
      </c>
      <c r="U30" s="111">
        <v>50</v>
      </c>
      <c r="V30" s="14"/>
      <c r="X30" s="90" t="s">
        <v>72</v>
      </c>
    </row>
    <row r="31" spans="1:27" s="2" customFormat="1" ht="18" customHeight="1">
      <c r="A31" s="14"/>
      <c r="B31" s="272"/>
      <c r="C31" s="269"/>
      <c r="D31" s="145">
        <v>3</v>
      </c>
      <c r="E31" s="1" t="s">
        <v>169</v>
      </c>
      <c r="F31" s="33">
        <v>16</v>
      </c>
      <c r="G31" s="113">
        <f>I31+P31</f>
        <v>515.58000000000004</v>
      </c>
      <c r="H31" s="101" t="s">
        <v>177</v>
      </c>
      <c r="I31" s="174">
        <f t="shared" si="2"/>
        <v>255.98</v>
      </c>
      <c r="J31" s="109">
        <v>52</v>
      </c>
      <c r="K31" s="109">
        <v>52</v>
      </c>
      <c r="L31" s="107">
        <v>52.98</v>
      </c>
      <c r="M31" s="109">
        <v>52</v>
      </c>
      <c r="N31" s="39">
        <v>47</v>
      </c>
      <c r="O31" s="101" t="s">
        <v>130</v>
      </c>
      <c r="P31" s="175">
        <f t="shared" si="3"/>
        <v>259.60000000000002</v>
      </c>
      <c r="Q31" s="109">
        <v>52</v>
      </c>
      <c r="R31" s="109">
        <v>52</v>
      </c>
      <c r="S31" s="108">
        <v>53.6</v>
      </c>
      <c r="T31" s="109">
        <v>52</v>
      </c>
      <c r="U31" s="111">
        <v>50</v>
      </c>
      <c r="V31" s="14"/>
      <c r="X31" s="90" t="s">
        <v>77</v>
      </c>
    </row>
    <row r="32" spans="1:27" s="2" customFormat="1" ht="18" customHeight="1">
      <c r="A32" s="14"/>
      <c r="B32" s="272"/>
      <c r="C32" s="269"/>
      <c r="D32" s="145">
        <v>4</v>
      </c>
      <c r="E32" s="1" t="s">
        <v>154</v>
      </c>
      <c r="F32" s="33">
        <v>15</v>
      </c>
      <c r="G32" s="113">
        <f>I32+P32</f>
        <v>515.37</v>
      </c>
      <c r="H32" s="101" t="s">
        <v>180</v>
      </c>
      <c r="I32" s="174">
        <f t="shared" si="2"/>
        <v>254.18</v>
      </c>
      <c r="J32" s="39">
        <v>49</v>
      </c>
      <c r="K32" s="109">
        <v>52.18</v>
      </c>
      <c r="L32" s="109">
        <v>52</v>
      </c>
      <c r="M32" s="110">
        <v>51</v>
      </c>
      <c r="N32" s="111">
        <v>50</v>
      </c>
      <c r="O32" s="101" t="s">
        <v>160</v>
      </c>
      <c r="P32" s="171">
        <f t="shared" si="3"/>
        <v>261.19</v>
      </c>
      <c r="Q32" s="110">
        <v>51</v>
      </c>
      <c r="R32" s="107">
        <v>53.19</v>
      </c>
      <c r="S32" s="107">
        <v>53</v>
      </c>
      <c r="T32" s="107">
        <v>53</v>
      </c>
      <c r="U32" s="110">
        <v>51</v>
      </c>
      <c r="V32" s="14"/>
      <c r="X32" s="90" t="s">
        <v>79</v>
      </c>
    </row>
    <row r="33" spans="1:24" s="2" customFormat="1" ht="18" customHeight="1">
      <c r="A33" s="14"/>
      <c r="B33" s="272"/>
      <c r="C33" s="269"/>
      <c r="D33" s="145">
        <v>5</v>
      </c>
      <c r="E33" s="1" t="s">
        <v>152</v>
      </c>
      <c r="F33" s="33">
        <v>14</v>
      </c>
      <c r="G33" s="113">
        <f>I33+P33</f>
        <v>511.2</v>
      </c>
      <c r="H33" s="101" t="s">
        <v>142</v>
      </c>
      <c r="I33" s="174">
        <f t="shared" si="2"/>
        <v>259.77</v>
      </c>
      <c r="J33" s="109">
        <v>52</v>
      </c>
      <c r="K33" s="109">
        <v>52</v>
      </c>
      <c r="L33" s="108">
        <v>53.77</v>
      </c>
      <c r="M33" s="107">
        <v>53</v>
      </c>
      <c r="N33" s="39">
        <v>49</v>
      </c>
      <c r="O33" s="101" t="s">
        <v>180</v>
      </c>
      <c r="P33" s="128">
        <f t="shared" si="3"/>
        <v>251.43</v>
      </c>
      <c r="Q33" s="110">
        <v>51</v>
      </c>
      <c r="R33" s="111">
        <v>50</v>
      </c>
      <c r="S33" s="110">
        <v>51.43</v>
      </c>
      <c r="T33" s="110">
        <v>51</v>
      </c>
      <c r="U33" s="39">
        <v>48</v>
      </c>
      <c r="V33" s="14"/>
      <c r="X33" s="90" t="s">
        <v>74</v>
      </c>
    </row>
    <row r="34" spans="1:24" s="2" customFormat="1" ht="18" customHeight="1">
      <c r="A34" s="14"/>
      <c r="B34" s="272"/>
      <c r="C34" s="269"/>
      <c r="D34" s="145">
        <v>6</v>
      </c>
      <c r="E34" s="1" t="s">
        <v>96</v>
      </c>
      <c r="F34" s="33">
        <v>13</v>
      </c>
      <c r="G34" s="113">
        <f>I34+P34-12</f>
        <v>506.93000000000006</v>
      </c>
      <c r="H34" s="101" t="s">
        <v>69</v>
      </c>
      <c r="I34" s="172">
        <f t="shared" si="2"/>
        <v>263.22000000000003</v>
      </c>
      <c r="J34" s="107">
        <v>53</v>
      </c>
      <c r="K34" s="109">
        <v>52.22</v>
      </c>
      <c r="L34" s="108">
        <v>54</v>
      </c>
      <c r="M34" s="108">
        <v>54</v>
      </c>
      <c r="N34" s="111">
        <v>50</v>
      </c>
      <c r="O34" s="101" t="s">
        <v>68</v>
      </c>
      <c r="P34" s="128">
        <f t="shared" si="3"/>
        <v>255.71</v>
      </c>
      <c r="Q34" s="111">
        <v>50</v>
      </c>
      <c r="R34" s="107">
        <v>52.71</v>
      </c>
      <c r="S34" s="110">
        <v>51</v>
      </c>
      <c r="T34" s="109">
        <v>52</v>
      </c>
      <c r="U34" s="111">
        <v>50</v>
      </c>
      <c r="V34" s="14"/>
      <c r="X34" s="90" t="s">
        <v>70</v>
      </c>
    </row>
    <row r="35" spans="1:24" s="2" customFormat="1" ht="18" customHeight="1">
      <c r="A35" s="14"/>
      <c r="B35" s="272"/>
      <c r="C35" s="269"/>
      <c r="D35" s="145">
        <v>7</v>
      </c>
      <c r="E35" s="1" t="s">
        <v>97</v>
      </c>
      <c r="F35" s="33">
        <v>12</v>
      </c>
      <c r="G35" s="113">
        <f t="shared" ref="G35:G41" si="4">I35+P35</f>
        <v>502.84</v>
      </c>
      <c r="H35" s="101" t="s">
        <v>73</v>
      </c>
      <c r="I35" s="160">
        <f t="shared" si="2"/>
        <v>243.39</v>
      </c>
      <c r="J35" s="111">
        <v>50</v>
      </c>
      <c r="K35" s="111">
        <v>50</v>
      </c>
      <c r="L35" s="110">
        <v>51</v>
      </c>
      <c r="M35" s="39">
        <v>45</v>
      </c>
      <c r="N35" s="39">
        <v>47.39</v>
      </c>
      <c r="O35" s="101" t="s">
        <v>69</v>
      </c>
      <c r="P35" s="128">
        <f t="shared" si="3"/>
        <v>259.45</v>
      </c>
      <c r="Q35" s="109">
        <v>52</v>
      </c>
      <c r="R35" s="109">
        <v>52</v>
      </c>
      <c r="S35" s="109">
        <v>52</v>
      </c>
      <c r="T35" s="109">
        <v>52</v>
      </c>
      <c r="U35" s="110">
        <v>51.45</v>
      </c>
      <c r="V35" s="14"/>
      <c r="X35" s="90" t="s">
        <v>75</v>
      </c>
    </row>
    <row r="36" spans="1:24" s="2" customFormat="1" ht="18" customHeight="1">
      <c r="A36" s="14"/>
      <c r="B36" s="272"/>
      <c r="C36" s="269"/>
      <c r="D36" s="145">
        <v>8</v>
      </c>
      <c r="E36" s="1" t="s">
        <v>122</v>
      </c>
      <c r="F36" s="33">
        <v>11</v>
      </c>
      <c r="G36" s="113">
        <f t="shared" si="4"/>
        <v>502.71999999999997</v>
      </c>
      <c r="H36" s="101" t="s">
        <v>78</v>
      </c>
      <c r="I36" s="160">
        <f t="shared" si="2"/>
        <v>245.31</v>
      </c>
      <c r="J36" s="39">
        <v>48</v>
      </c>
      <c r="K36" s="111">
        <v>50</v>
      </c>
      <c r="L36" s="111">
        <v>50</v>
      </c>
      <c r="M36" s="39">
        <v>48</v>
      </c>
      <c r="N36" s="39">
        <v>49.31</v>
      </c>
      <c r="O36" s="101" t="s">
        <v>177</v>
      </c>
      <c r="P36" s="128">
        <f t="shared" si="3"/>
        <v>257.40999999999997</v>
      </c>
      <c r="Q36" s="109">
        <v>52</v>
      </c>
      <c r="R36" s="109">
        <v>52</v>
      </c>
      <c r="S36" s="109">
        <v>52</v>
      </c>
      <c r="T36" s="110">
        <v>51</v>
      </c>
      <c r="U36" s="111">
        <v>50.41</v>
      </c>
      <c r="V36" s="14"/>
      <c r="X36" s="90" t="s">
        <v>90</v>
      </c>
    </row>
    <row r="37" spans="1:24" s="2" customFormat="1" ht="18" customHeight="1">
      <c r="A37" s="14"/>
      <c r="B37" s="272"/>
      <c r="C37" s="269"/>
      <c r="D37" s="145">
        <v>9</v>
      </c>
      <c r="E37" s="1" t="s">
        <v>138</v>
      </c>
      <c r="F37" s="33">
        <v>10</v>
      </c>
      <c r="G37" s="67">
        <f t="shared" si="4"/>
        <v>498.78</v>
      </c>
      <c r="H37" s="101" t="s">
        <v>131</v>
      </c>
      <c r="I37" s="159">
        <f t="shared" si="2"/>
        <v>247.01</v>
      </c>
      <c r="J37" s="111">
        <v>50</v>
      </c>
      <c r="K37" s="39">
        <v>49</v>
      </c>
      <c r="L37" s="110">
        <v>51</v>
      </c>
      <c r="M37" s="110">
        <v>51.01</v>
      </c>
      <c r="N37" s="39">
        <v>46</v>
      </c>
      <c r="O37" s="101" t="s">
        <v>179</v>
      </c>
      <c r="P37" s="128">
        <f t="shared" si="3"/>
        <v>251.77</v>
      </c>
      <c r="Q37" s="111">
        <v>50</v>
      </c>
      <c r="R37" s="111">
        <v>50</v>
      </c>
      <c r="S37" s="109">
        <v>52</v>
      </c>
      <c r="T37" s="110">
        <v>50.77</v>
      </c>
      <c r="U37" s="39">
        <v>49</v>
      </c>
      <c r="V37" s="14"/>
      <c r="X37" s="90" t="s">
        <v>71</v>
      </c>
    </row>
    <row r="38" spans="1:24" s="2" customFormat="1" ht="18" customHeight="1">
      <c r="A38" s="14"/>
      <c r="B38" s="272"/>
      <c r="C38" s="269"/>
      <c r="D38" s="145">
        <v>10</v>
      </c>
      <c r="E38" s="164" t="s">
        <v>127</v>
      </c>
      <c r="F38" s="33">
        <v>9</v>
      </c>
      <c r="G38" s="67">
        <f t="shared" si="4"/>
        <v>494.99</v>
      </c>
      <c r="H38" s="101" t="s">
        <v>132</v>
      </c>
      <c r="I38" s="160">
        <f t="shared" si="2"/>
        <v>242.88</v>
      </c>
      <c r="J38" s="39">
        <v>48</v>
      </c>
      <c r="K38" s="39">
        <v>47.88</v>
      </c>
      <c r="L38" s="111">
        <v>50</v>
      </c>
      <c r="M38" s="111">
        <v>50</v>
      </c>
      <c r="N38" s="39">
        <v>47</v>
      </c>
      <c r="O38" s="101" t="s">
        <v>73</v>
      </c>
      <c r="P38" s="128">
        <f t="shared" si="3"/>
        <v>252.11</v>
      </c>
      <c r="Q38" s="39">
        <v>49</v>
      </c>
      <c r="R38" s="110">
        <v>51.11</v>
      </c>
      <c r="S38" s="109">
        <v>52</v>
      </c>
      <c r="T38" s="109">
        <v>52</v>
      </c>
      <c r="U38" s="39">
        <v>48</v>
      </c>
      <c r="V38" s="14"/>
      <c r="X38" s="90" t="s">
        <v>80</v>
      </c>
    </row>
    <row r="39" spans="1:24" s="2" customFormat="1" ht="18" customHeight="1">
      <c r="A39" s="14"/>
      <c r="B39" s="272"/>
      <c r="C39" s="269"/>
      <c r="D39" s="145">
        <v>11</v>
      </c>
      <c r="E39" s="1" t="s">
        <v>116</v>
      </c>
      <c r="F39" s="33">
        <v>8</v>
      </c>
      <c r="G39" s="67">
        <f t="shared" si="4"/>
        <v>491.67</v>
      </c>
      <c r="H39" s="101" t="s">
        <v>71</v>
      </c>
      <c r="I39" s="174">
        <f t="shared" si="2"/>
        <v>251.17000000000002</v>
      </c>
      <c r="J39" s="111">
        <v>50</v>
      </c>
      <c r="K39" s="111">
        <v>50</v>
      </c>
      <c r="L39" s="109">
        <v>52</v>
      </c>
      <c r="M39" s="111">
        <v>50</v>
      </c>
      <c r="N39" s="39">
        <v>49.17</v>
      </c>
      <c r="O39" s="101" t="s">
        <v>133</v>
      </c>
      <c r="P39" s="25">
        <f t="shared" si="3"/>
        <v>240.5</v>
      </c>
      <c r="Q39" s="39">
        <v>47</v>
      </c>
      <c r="R39" s="39">
        <v>49</v>
      </c>
      <c r="S39" s="110">
        <v>51</v>
      </c>
      <c r="T39" s="39">
        <v>48</v>
      </c>
      <c r="U39" s="39">
        <v>45.5</v>
      </c>
      <c r="V39" s="14"/>
      <c r="X39" s="90" t="s">
        <v>78</v>
      </c>
    </row>
    <row r="40" spans="1:24" s="2" customFormat="1" ht="18" customHeight="1">
      <c r="A40" s="14"/>
      <c r="B40" s="272"/>
      <c r="C40" s="269"/>
      <c r="D40" s="145">
        <v>12</v>
      </c>
      <c r="E40" s="1" t="s">
        <v>172</v>
      </c>
      <c r="F40" s="33">
        <v>7</v>
      </c>
      <c r="G40" s="67">
        <f t="shared" si="4"/>
        <v>490.40999999999997</v>
      </c>
      <c r="H40" s="101" t="s">
        <v>179</v>
      </c>
      <c r="I40" s="160">
        <f t="shared" si="2"/>
        <v>243.65</v>
      </c>
      <c r="J40" s="39">
        <v>47.65</v>
      </c>
      <c r="K40" s="111">
        <v>50</v>
      </c>
      <c r="L40" s="111">
        <v>50</v>
      </c>
      <c r="M40" s="39">
        <v>49</v>
      </c>
      <c r="N40" s="39">
        <v>47</v>
      </c>
      <c r="O40" s="101" t="s">
        <v>131</v>
      </c>
      <c r="P40" s="25">
        <f t="shared" si="3"/>
        <v>246.76</v>
      </c>
      <c r="Q40" s="111">
        <v>49.76</v>
      </c>
      <c r="R40" s="111">
        <v>50</v>
      </c>
      <c r="S40" s="111">
        <v>50</v>
      </c>
      <c r="T40" s="39">
        <v>49</v>
      </c>
      <c r="U40" s="39">
        <v>48</v>
      </c>
      <c r="V40" s="14"/>
      <c r="X40" s="126"/>
    </row>
    <row r="41" spans="1:24" s="2" customFormat="1" ht="18" customHeight="1">
      <c r="A41" s="14"/>
      <c r="B41" s="272"/>
      <c r="C41" s="269"/>
      <c r="D41" s="145">
        <v>13</v>
      </c>
      <c r="E41" s="1" t="s">
        <v>111</v>
      </c>
      <c r="F41" s="33">
        <v>6</v>
      </c>
      <c r="G41" s="67">
        <f t="shared" si="4"/>
        <v>487.26</v>
      </c>
      <c r="H41" s="101" t="s">
        <v>76</v>
      </c>
      <c r="I41" s="160">
        <f t="shared" si="2"/>
        <v>245.74</v>
      </c>
      <c r="J41" s="39">
        <v>48.74</v>
      </c>
      <c r="K41" s="111">
        <v>50</v>
      </c>
      <c r="L41" s="39">
        <v>49</v>
      </c>
      <c r="M41" s="111">
        <v>50</v>
      </c>
      <c r="N41" s="39">
        <v>48</v>
      </c>
      <c r="O41" s="101" t="s">
        <v>71</v>
      </c>
      <c r="P41" s="25">
        <f t="shared" si="3"/>
        <v>241.52</v>
      </c>
      <c r="Q41" s="111">
        <v>49.52</v>
      </c>
      <c r="R41" s="39">
        <v>48</v>
      </c>
      <c r="S41" s="111">
        <v>50</v>
      </c>
      <c r="T41" s="39">
        <v>48</v>
      </c>
      <c r="U41" s="39">
        <v>46</v>
      </c>
      <c r="V41" s="14"/>
      <c r="X41" s="126"/>
    </row>
    <row r="42" spans="1:24" s="2" customFormat="1" ht="18" customHeight="1">
      <c r="A42" s="14"/>
      <c r="B42" s="272"/>
      <c r="C42" s="269"/>
      <c r="D42" s="145">
        <v>14</v>
      </c>
      <c r="E42" s="1" t="s">
        <v>117</v>
      </c>
      <c r="F42" s="33">
        <v>5</v>
      </c>
      <c r="G42" s="67">
        <f>I42+P42-12</f>
        <v>485.33</v>
      </c>
      <c r="H42" s="101" t="s">
        <v>72</v>
      </c>
      <c r="I42" s="160">
        <f t="shared" si="2"/>
        <v>245.51</v>
      </c>
      <c r="J42" s="111">
        <v>50</v>
      </c>
      <c r="K42" s="39">
        <v>48</v>
      </c>
      <c r="L42" s="110">
        <v>51</v>
      </c>
      <c r="M42" s="110">
        <v>50.51</v>
      </c>
      <c r="N42" s="39">
        <v>46</v>
      </c>
      <c r="O42" s="101" t="s">
        <v>76</v>
      </c>
      <c r="P42" s="128">
        <f t="shared" si="3"/>
        <v>251.82</v>
      </c>
      <c r="Q42" s="111">
        <v>50</v>
      </c>
      <c r="R42" s="39">
        <v>49</v>
      </c>
      <c r="S42" s="109">
        <v>52</v>
      </c>
      <c r="T42" s="109">
        <v>51.82</v>
      </c>
      <c r="U42" s="39">
        <v>49</v>
      </c>
      <c r="V42" s="14"/>
      <c r="X42" s="126"/>
    </row>
    <row r="43" spans="1:24" s="2" customFormat="1" ht="18" customHeight="1">
      <c r="A43" s="14"/>
      <c r="B43" s="272"/>
      <c r="C43" s="269"/>
      <c r="D43" s="189">
        <v>15</v>
      </c>
      <c r="E43" s="53" t="s">
        <v>176</v>
      </c>
      <c r="F43" s="33">
        <v>4</v>
      </c>
      <c r="G43" s="67">
        <f>I43+P43</f>
        <v>471.14</v>
      </c>
      <c r="H43" s="101" t="s">
        <v>133</v>
      </c>
      <c r="I43" s="160">
        <f t="shared" si="2"/>
        <v>219.77</v>
      </c>
      <c r="J43" s="39">
        <v>49</v>
      </c>
      <c r="K43" s="39">
        <v>45</v>
      </c>
      <c r="L43" s="39">
        <v>47.77</v>
      </c>
      <c r="M43" s="39">
        <v>46</v>
      </c>
      <c r="N43" s="39">
        <v>32</v>
      </c>
      <c r="O43" s="101" t="s">
        <v>132</v>
      </c>
      <c r="P43" s="128">
        <f t="shared" si="3"/>
        <v>251.37</v>
      </c>
      <c r="Q43" s="110">
        <v>51</v>
      </c>
      <c r="R43" s="110">
        <v>51</v>
      </c>
      <c r="S43" s="109">
        <v>52.37</v>
      </c>
      <c r="T43" s="110">
        <v>51</v>
      </c>
      <c r="U43" s="39">
        <v>46</v>
      </c>
      <c r="V43" s="14"/>
      <c r="X43" s="126"/>
    </row>
    <row r="44" spans="1:24" s="2" customFormat="1" ht="18" customHeight="1">
      <c r="A44" s="14"/>
      <c r="B44" s="272"/>
      <c r="C44" s="269"/>
      <c r="D44" s="189">
        <v>16</v>
      </c>
      <c r="E44" s="1" t="s">
        <v>121</v>
      </c>
      <c r="F44" s="33">
        <v>3</v>
      </c>
      <c r="G44" s="67">
        <f>I44+P44</f>
        <v>465.34000000000003</v>
      </c>
      <c r="H44" s="101" t="s">
        <v>75</v>
      </c>
      <c r="I44" s="160">
        <f t="shared" si="2"/>
        <v>223.5</v>
      </c>
      <c r="J44" s="39">
        <v>44</v>
      </c>
      <c r="K44" s="39">
        <v>45</v>
      </c>
      <c r="L44" s="39">
        <v>47</v>
      </c>
      <c r="M44" s="39">
        <v>44</v>
      </c>
      <c r="N44" s="39">
        <v>43.5</v>
      </c>
      <c r="O44" s="101" t="s">
        <v>78</v>
      </c>
      <c r="P44" s="25">
        <f t="shared" si="3"/>
        <v>241.84</v>
      </c>
      <c r="Q44" s="39">
        <v>49</v>
      </c>
      <c r="R44" s="39">
        <v>47</v>
      </c>
      <c r="S44" s="111">
        <v>50</v>
      </c>
      <c r="T44" s="39">
        <v>48</v>
      </c>
      <c r="U44" s="39">
        <v>47.84</v>
      </c>
      <c r="V44" s="14"/>
      <c r="X44" s="126"/>
    </row>
    <row r="45" spans="1:24" s="2" customFormat="1" ht="12.75">
      <c r="A45" s="14"/>
      <c r="B45" s="272"/>
      <c r="C45" s="40"/>
      <c r="D45" s="30"/>
      <c r="E45" s="40"/>
      <c r="F45" s="30"/>
      <c r="G45" s="40"/>
      <c r="H45" s="30"/>
      <c r="I45" s="40"/>
      <c r="J45" s="30"/>
      <c r="K45" s="40"/>
      <c r="L45" s="30"/>
      <c r="M45" s="40"/>
      <c r="N45" s="30"/>
      <c r="O45" s="40"/>
      <c r="P45" s="30"/>
      <c r="Q45" s="40"/>
      <c r="R45" s="30"/>
      <c r="S45" s="40"/>
      <c r="T45" s="30"/>
      <c r="U45" s="40"/>
      <c r="V45" s="14"/>
    </row>
    <row r="46" spans="1:24" s="2" customFormat="1" ht="12.75">
      <c r="A46" s="14"/>
      <c r="B46" s="272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4"/>
    </row>
    <row r="47" spans="1:24" s="2" customFormat="1" ht="19.5">
      <c r="A47" s="14"/>
      <c r="B47" s="272"/>
      <c r="C47" s="269" t="s">
        <v>49</v>
      </c>
      <c r="D47" s="257" t="s">
        <v>190</v>
      </c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16"/>
      <c r="R47" s="16"/>
      <c r="S47" s="16"/>
      <c r="T47" s="16"/>
      <c r="U47" s="84"/>
      <c r="V47" s="14"/>
    </row>
    <row r="48" spans="1:24" s="2" customFormat="1" ht="18" customHeight="1">
      <c r="A48" s="14"/>
      <c r="B48" s="272"/>
      <c r="C48" s="269"/>
      <c r="D48" s="211" t="s">
        <v>1</v>
      </c>
      <c r="E48" s="256" t="s">
        <v>14</v>
      </c>
      <c r="F48" s="212" t="s">
        <v>144</v>
      </c>
      <c r="G48" s="256"/>
      <c r="H48" s="280" t="s">
        <v>3</v>
      </c>
      <c r="I48" s="273" t="s">
        <v>83</v>
      </c>
      <c r="J48" s="273"/>
      <c r="K48" s="246" t="s">
        <v>145</v>
      </c>
      <c r="L48" s="247"/>
      <c r="M48" s="212" t="s">
        <v>0</v>
      </c>
      <c r="N48" s="212"/>
      <c r="O48" s="265" t="s">
        <v>11</v>
      </c>
      <c r="P48" s="265"/>
      <c r="Q48" s="279" t="s">
        <v>27</v>
      </c>
      <c r="R48" s="268" t="s">
        <v>65</v>
      </c>
      <c r="S48" s="16"/>
      <c r="T48" s="16"/>
      <c r="U48" s="85"/>
      <c r="V48" s="16"/>
    </row>
    <row r="49" spans="1:26" s="2" customFormat="1" ht="18" customHeight="1" thickBot="1">
      <c r="A49" s="14"/>
      <c r="B49" s="272"/>
      <c r="C49" s="269"/>
      <c r="D49" s="287"/>
      <c r="E49" s="270"/>
      <c r="F49" s="270"/>
      <c r="G49" s="270"/>
      <c r="H49" s="284"/>
      <c r="I49" s="149" t="s">
        <v>81</v>
      </c>
      <c r="J49" s="149" t="s">
        <v>82</v>
      </c>
      <c r="K49" s="288"/>
      <c r="L49" s="289"/>
      <c r="M49" s="290"/>
      <c r="N49" s="290"/>
      <c r="O49" s="291"/>
      <c r="P49" s="291"/>
      <c r="Q49" s="292"/>
      <c r="R49" s="268"/>
      <c r="S49" s="16"/>
      <c r="T49" s="16"/>
      <c r="U49" s="86"/>
      <c r="V49" s="16"/>
    </row>
    <row r="50" spans="1:26" s="2" customFormat="1" ht="18" customHeight="1">
      <c r="A50" s="14"/>
      <c r="B50" s="272"/>
      <c r="C50" s="269"/>
      <c r="D50" s="145">
        <v>1</v>
      </c>
      <c r="E50" s="1" t="s">
        <v>155</v>
      </c>
      <c r="F50" s="243" t="s">
        <v>150</v>
      </c>
      <c r="G50" s="244"/>
      <c r="H50" s="79">
        <v>6.6029999999999998</v>
      </c>
      <c r="I50" s="89"/>
      <c r="J50" s="89"/>
      <c r="K50" s="243" t="s">
        <v>153</v>
      </c>
      <c r="L50" s="244"/>
      <c r="M50" s="243" t="s">
        <v>189</v>
      </c>
      <c r="N50" s="244"/>
      <c r="O50" s="243" t="s">
        <v>60</v>
      </c>
      <c r="P50" s="244"/>
      <c r="Q50" s="32" t="s">
        <v>99</v>
      </c>
      <c r="R50" s="61">
        <v>2</v>
      </c>
      <c r="S50" s="16"/>
      <c r="T50" s="16"/>
      <c r="U50" s="16"/>
      <c r="V50" s="16"/>
      <c r="Y50" s="150" t="s">
        <v>170</v>
      </c>
      <c r="Z50" s="151"/>
    </row>
    <row r="51" spans="1:26" s="2" customFormat="1" ht="18" customHeight="1">
      <c r="A51" s="14"/>
      <c r="B51" s="272"/>
      <c r="C51" s="269"/>
      <c r="D51" s="145">
        <v>2</v>
      </c>
      <c r="E51" s="1" t="s">
        <v>154</v>
      </c>
      <c r="F51" s="243" t="s">
        <v>153</v>
      </c>
      <c r="G51" s="244"/>
      <c r="H51" s="79">
        <v>6.6619999999999999</v>
      </c>
      <c r="I51" s="112">
        <f t="shared" ref="I51:I65" si="5">H51-$H$50</f>
        <v>5.9000000000000163E-2</v>
      </c>
      <c r="J51" s="102"/>
      <c r="K51" s="243" t="s">
        <v>171</v>
      </c>
      <c r="L51" s="244"/>
      <c r="M51" s="243" t="s">
        <v>89</v>
      </c>
      <c r="N51" s="244"/>
      <c r="O51" s="243" t="s">
        <v>60</v>
      </c>
      <c r="P51" s="244"/>
      <c r="Q51" s="32" t="s">
        <v>99</v>
      </c>
      <c r="R51" s="62">
        <v>3</v>
      </c>
      <c r="S51" s="16"/>
      <c r="T51" s="60">
        <v>1</v>
      </c>
      <c r="U51" s="16"/>
      <c r="V51" s="16"/>
      <c r="Y51" s="152" t="s">
        <v>153</v>
      </c>
      <c r="Z51" s="153"/>
    </row>
    <row r="52" spans="1:26" s="2" customFormat="1" ht="18" customHeight="1">
      <c r="A52" s="14"/>
      <c r="B52" s="272"/>
      <c r="C52" s="269"/>
      <c r="D52" s="145">
        <v>3</v>
      </c>
      <c r="E52" s="1" t="s">
        <v>96</v>
      </c>
      <c r="F52" s="243" t="s">
        <v>35</v>
      </c>
      <c r="G52" s="244"/>
      <c r="H52" s="79">
        <v>6.6639999999999997</v>
      </c>
      <c r="I52" s="112">
        <f t="shared" si="5"/>
        <v>6.0999999999999943E-2</v>
      </c>
      <c r="J52" s="79">
        <f>H52-H51</f>
        <v>1.9999999999997797E-3</v>
      </c>
      <c r="K52" s="243" t="s">
        <v>61</v>
      </c>
      <c r="L52" s="244"/>
      <c r="M52" s="243" t="s">
        <v>120</v>
      </c>
      <c r="N52" s="244"/>
      <c r="O52" s="243" t="s">
        <v>87</v>
      </c>
      <c r="P52" s="244"/>
      <c r="Q52" s="32" t="s">
        <v>99</v>
      </c>
      <c r="R52" s="64">
        <v>5</v>
      </c>
      <c r="S52" s="16"/>
      <c r="T52" s="61">
        <v>2</v>
      </c>
      <c r="U52" s="16"/>
      <c r="V52" s="16"/>
      <c r="Y52" s="152" t="s">
        <v>149</v>
      </c>
      <c r="Z52" s="153"/>
    </row>
    <row r="53" spans="1:26" s="2" customFormat="1" ht="18" customHeight="1">
      <c r="A53" s="14"/>
      <c r="B53" s="272"/>
      <c r="C53" s="269"/>
      <c r="D53" s="145">
        <v>4</v>
      </c>
      <c r="E53" s="1" t="s">
        <v>97</v>
      </c>
      <c r="F53" s="243" t="s">
        <v>61</v>
      </c>
      <c r="G53" s="244"/>
      <c r="H53" s="79">
        <v>6.7050000000000001</v>
      </c>
      <c r="I53" s="98">
        <f t="shared" si="5"/>
        <v>0.10200000000000031</v>
      </c>
      <c r="J53" s="80">
        <f>H53-H52</f>
        <v>4.1000000000000369E-2</v>
      </c>
      <c r="K53" s="243" t="s">
        <v>34</v>
      </c>
      <c r="L53" s="244"/>
      <c r="M53" s="243" t="s">
        <v>120</v>
      </c>
      <c r="N53" s="244"/>
      <c r="O53" s="243" t="s">
        <v>98</v>
      </c>
      <c r="P53" s="244"/>
      <c r="Q53" s="32" t="s">
        <v>99</v>
      </c>
      <c r="R53" s="63">
        <v>4</v>
      </c>
      <c r="S53" s="16"/>
      <c r="T53" s="62">
        <v>3</v>
      </c>
      <c r="U53" s="16"/>
      <c r="V53" s="16"/>
      <c r="Y53" s="152" t="s">
        <v>94</v>
      </c>
      <c r="Z53" s="153"/>
    </row>
    <row r="54" spans="1:26" s="2" customFormat="1" ht="18" customHeight="1" thickBot="1">
      <c r="A54" s="14"/>
      <c r="B54" s="272"/>
      <c r="C54" s="269"/>
      <c r="D54" s="145">
        <v>5</v>
      </c>
      <c r="E54" s="1" t="s">
        <v>169</v>
      </c>
      <c r="F54" s="243" t="s">
        <v>94</v>
      </c>
      <c r="G54" s="244"/>
      <c r="H54" s="79">
        <v>6.7359999999999998</v>
      </c>
      <c r="I54" s="98">
        <f t="shared" si="5"/>
        <v>0.13300000000000001</v>
      </c>
      <c r="J54" s="80">
        <f t="shared" ref="J54:J65" si="6">H54-H53</f>
        <v>3.0999999999999694E-2</v>
      </c>
      <c r="K54" s="243" t="s">
        <v>170</v>
      </c>
      <c r="L54" s="244"/>
      <c r="M54" s="243" t="s">
        <v>89</v>
      </c>
      <c r="N54" s="244"/>
      <c r="O54" s="243" t="s">
        <v>98</v>
      </c>
      <c r="P54" s="244"/>
      <c r="Q54" s="82" t="s">
        <v>99</v>
      </c>
      <c r="R54" s="60">
        <v>1</v>
      </c>
      <c r="S54" s="14"/>
      <c r="T54" s="63">
        <v>4</v>
      </c>
      <c r="U54" s="14"/>
      <c r="V54" s="16"/>
      <c r="Y54" s="154" t="s">
        <v>63</v>
      </c>
      <c r="Z54" s="155"/>
    </row>
    <row r="55" spans="1:26" s="2" customFormat="1" ht="18" customHeight="1">
      <c r="A55" s="14"/>
      <c r="B55" s="272"/>
      <c r="C55" s="269"/>
      <c r="D55" s="145">
        <v>6</v>
      </c>
      <c r="E55" s="1" t="s">
        <v>117</v>
      </c>
      <c r="F55" s="243" t="s">
        <v>85</v>
      </c>
      <c r="G55" s="244"/>
      <c r="H55" s="79">
        <v>6.742</v>
      </c>
      <c r="I55" s="98">
        <f t="shared" si="5"/>
        <v>0.13900000000000023</v>
      </c>
      <c r="J55" s="79">
        <f t="shared" si="6"/>
        <v>6.0000000000002274E-3</v>
      </c>
      <c r="K55" s="243" t="s">
        <v>36</v>
      </c>
      <c r="L55" s="244"/>
      <c r="M55" s="243" t="s">
        <v>58</v>
      </c>
      <c r="N55" s="244"/>
      <c r="O55" s="243" t="s">
        <v>98</v>
      </c>
      <c r="P55" s="244"/>
      <c r="Q55" s="32" t="s">
        <v>99</v>
      </c>
      <c r="R55" s="64">
        <v>5</v>
      </c>
      <c r="S55" s="14"/>
      <c r="T55" s="64">
        <v>5</v>
      </c>
      <c r="U55" s="14"/>
      <c r="V55" s="14"/>
      <c r="Y55" s="150" t="s">
        <v>151</v>
      </c>
      <c r="Z55" s="151"/>
    </row>
    <row r="56" spans="1:26" s="2" customFormat="1" ht="18" customHeight="1">
      <c r="A56" s="14"/>
      <c r="B56" s="272"/>
      <c r="C56" s="269"/>
      <c r="D56" s="145">
        <v>7</v>
      </c>
      <c r="E56" s="1" t="s">
        <v>138</v>
      </c>
      <c r="F56" s="243" t="s">
        <v>173</v>
      </c>
      <c r="G56" s="244"/>
      <c r="H56" s="79">
        <v>6.7489999999999997</v>
      </c>
      <c r="I56" s="98">
        <f t="shared" si="5"/>
        <v>0.14599999999999991</v>
      </c>
      <c r="J56" s="79">
        <f t="shared" si="6"/>
        <v>6.9999999999996732E-3</v>
      </c>
      <c r="K56" s="243" t="s">
        <v>119</v>
      </c>
      <c r="L56" s="244"/>
      <c r="M56" s="243" t="s">
        <v>89</v>
      </c>
      <c r="N56" s="244"/>
      <c r="O56" s="243" t="s">
        <v>98</v>
      </c>
      <c r="P56" s="244"/>
      <c r="Q56" s="32" t="s">
        <v>101</v>
      </c>
      <c r="R56" s="62">
        <v>3</v>
      </c>
      <c r="S56" s="14"/>
      <c r="T56" s="65">
        <v>6</v>
      </c>
      <c r="U56" s="14"/>
      <c r="V56" s="14"/>
      <c r="Y56" s="152" t="s">
        <v>173</v>
      </c>
      <c r="Z56" s="153"/>
    </row>
    <row r="57" spans="1:26" s="2" customFormat="1" ht="18" customHeight="1">
      <c r="A57" s="14"/>
      <c r="B57" s="272"/>
      <c r="C57" s="269"/>
      <c r="D57" s="145">
        <v>8</v>
      </c>
      <c r="E57" s="1" t="s">
        <v>152</v>
      </c>
      <c r="F57" s="243" t="s">
        <v>171</v>
      </c>
      <c r="G57" s="244"/>
      <c r="H57" s="79">
        <v>6.7629999999999999</v>
      </c>
      <c r="I57" s="98">
        <f t="shared" si="5"/>
        <v>0.16000000000000014</v>
      </c>
      <c r="J57" s="80">
        <f t="shared" si="6"/>
        <v>1.4000000000000234E-2</v>
      </c>
      <c r="K57" s="243" t="s">
        <v>150</v>
      </c>
      <c r="L57" s="244"/>
      <c r="M57" s="243" t="s">
        <v>147</v>
      </c>
      <c r="N57" s="244"/>
      <c r="O57" s="243" t="s">
        <v>124</v>
      </c>
      <c r="P57" s="244"/>
      <c r="Q57" s="82" t="s">
        <v>99</v>
      </c>
      <c r="R57" s="60">
        <v>1</v>
      </c>
      <c r="S57" s="14"/>
      <c r="T57" s="14"/>
      <c r="U57" s="14"/>
      <c r="V57" s="14"/>
      <c r="Y57" s="152" t="s">
        <v>85</v>
      </c>
      <c r="Z57" s="153"/>
    </row>
    <row r="58" spans="1:26" s="2" customFormat="1" ht="18" customHeight="1">
      <c r="A58" s="14"/>
      <c r="B58" s="272"/>
      <c r="C58" s="269"/>
      <c r="D58" s="145">
        <v>9</v>
      </c>
      <c r="E58" s="1" t="s">
        <v>122</v>
      </c>
      <c r="F58" s="243" t="s">
        <v>170</v>
      </c>
      <c r="G58" s="244"/>
      <c r="H58" s="79">
        <v>6.7670000000000003</v>
      </c>
      <c r="I58" s="98">
        <f t="shared" si="5"/>
        <v>0.16400000000000059</v>
      </c>
      <c r="J58" s="79">
        <f t="shared" si="6"/>
        <v>4.0000000000004476E-3</v>
      </c>
      <c r="K58" s="243" t="s">
        <v>104</v>
      </c>
      <c r="L58" s="244"/>
      <c r="M58" s="243" t="s">
        <v>58</v>
      </c>
      <c r="N58" s="244"/>
      <c r="O58" s="243" t="s">
        <v>107</v>
      </c>
      <c r="P58" s="244"/>
      <c r="Q58" s="32" t="s">
        <v>100</v>
      </c>
      <c r="R58" s="63">
        <v>4</v>
      </c>
      <c r="S58" s="14"/>
      <c r="T58" s="14"/>
      <c r="U58" s="14"/>
      <c r="V58" s="14"/>
      <c r="Y58" s="152" t="s">
        <v>36</v>
      </c>
      <c r="Z58" s="153"/>
    </row>
    <row r="59" spans="1:26" s="2" customFormat="1" ht="18" customHeight="1" thickBot="1">
      <c r="A59" s="14"/>
      <c r="B59" s="272"/>
      <c r="C59" s="269"/>
      <c r="D59" s="145">
        <v>10</v>
      </c>
      <c r="E59" s="1" t="s">
        <v>176</v>
      </c>
      <c r="F59" s="243" t="s">
        <v>109</v>
      </c>
      <c r="G59" s="244"/>
      <c r="H59" s="79">
        <v>6.7759999999999998</v>
      </c>
      <c r="I59" s="98">
        <f t="shared" si="5"/>
        <v>0.17300000000000004</v>
      </c>
      <c r="J59" s="79">
        <f t="shared" si="6"/>
        <v>8.9999999999994529E-3</v>
      </c>
      <c r="K59" s="243" t="s">
        <v>112</v>
      </c>
      <c r="L59" s="244"/>
      <c r="M59" s="243" t="s">
        <v>147</v>
      </c>
      <c r="N59" s="244"/>
      <c r="O59" s="243" t="s">
        <v>98</v>
      </c>
      <c r="P59" s="244"/>
      <c r="Q59" s="32" t="s">
        <v>101</v>
      </c>
      <c r="R59" s="61">
        <v>2</v>
      </c>
      <c r="S59" s="14"/>
      <c r="T59" s="14"/>
      <c r="U59" s="14"/>
      <c r="V59" s="14"/>
      <c r="Y59" s="154" t="s">
        <v>171</v>
      </c>
      <c r="Z59" s="155"/>
    </row>
    <row r="60" spans="1:26" s="2" customFormat="1" ht="18" customHeight="1">
      <c r="A60" s="14"/>
      <c r="B60" s="272"/>
      <c r="C60" s="269"/>
      <c r="D60" s="145">
        <v>11</v>
      </c>
      <c r="E60" s="1" t="s">
        <v>139</v>
      </c>
      <c r="F60" s="243" t="s">
        <v>36</v>
      </c>
      <c r="G60" s="244"/>
      <c r="H60" s="79">
        <v>6.7770000000000001</v>
      </c>
      <c r="I60" s="98">
        <f t="shared" si="5"/>
        <v>0.17400000000000038</v>
      </c>
      <c r="J60" s="79">
        <f t="shared" si="6"/>
        <v>1.000000000000334E-3</v>
      </c>
      <c r="K60" s="243" t="s">
        <v>94</v>
      </c>
      <c r="L60" s="244"/>
      <c r="M60" s="243" t="s">
        <v>147</v>
      </c>
      <c r="N60" s="244"/>
      <c r="O60" s="243" t="s">
        <v>98</v>
      </c>
      <c r="P60" s="244"/>
      <c r="Q60" s="32" t="s">
        <v>99</v>
      </c>
      <c r="R60" s="60">
        <v>1</v>
      </c>
      <c r="S60" s="14"/>
      <c r="T60" s="14"/>
      <c r="U60" s="14"/>
      <c r="V60" s="14"/>
      <c r="Y60" s="150" t="s">
        <v>34</v>
      </c>
      <c r="Z60" s="151"/>
    </row>
    <row r="61" spans="1:26" s="2" customFormat="1" ht="18" customHeight="1">
      <c r="A61" s="14"/>
      <c r="B61" s="272"/>
      <c r="C61" s="269"/>
      <c r="D61" s="145">
        <v>12</v>
      </c>
      <c r="E61" s="1" t="s">
        <v>116</v>
      </c>
      <c r="F61" s="243" t="s">
        <v>112</v>
      </c>
      <c r="G61" s="244"/>
      <c r="H61" s="80">
        <v>6.8490000000000002</v>
      </c>
      <c r="I61" s="98">
        <f t="shared" si="5"/>
        <v>0.24600000000000044</v>
      </c>
      <c r="J61" s="80">
        <f t="shared" si="6"/>
        <v>7.2000000000000064E-2</v>
      </c>
      <c r="K61" s="243" t="s">
        <v>2</v>
      </c>
      <c r="L61" s="244"/>
      <c r="M61" s="243" t="s">
        <v>192</v>
      </c>
      <c r="N61" s="244"/>
      <c r="O61" s="243" t="s">
        <v>181</v>
      </c>
      <c r="P61" s="244"/>
      <c r="Q61" s="32" t="s">
        <v>101</v>
      </c>
      <c r="R61" s="65">
        <v>6</v>
      </c>
      <c r="S61" s="14"/>
      <c r="T61" s="14"/>
      <c r="U61" s="14"/>
      <c r="V61" s="14"/>
      <c r="Y61" s="152" t="s">
        <v>119</v>
      </c>
      <c r="Z61" s="153"/>
    </row>
    <row r="62" spans="1:26" s="2" customFormat="1" ht="18" customHeight="1">
      <c r="A62" s="14"/>
      <c r="B62" s="272"/>
      <c r="C62" s="269"/>
      <c r="D62" s="189">
        <v>13</v>
      </c>
      <c r="E62" s="1" t="s">
        <v>172</v>
      </c>
      <c r="F62" s="243" t="s">
        <v>119</v>
      </c>
      <c r="G62" s="244"/>
      <c r="H62" s="80">
        <v>6.8869999999999996</v>
      </c>
      <c r="I62" s="98">
        <f t="shared" si="5"/>
        <v>0.28399999999999981</v>
      </c>
      <c r="J62" s="80">
        <f t="shared" si="6"/>
        <v>3.7999999999999368E-2</v>
      </c>
      <c r="K62" s="243" t="s">
        <v>173</v>
      </c>
      <c r="L62" s="244"/>
      <c r="M62" s="243" t="s">
        <v>89</v>
      </c>
      <c r="N62" s="244"/>
      <c r="O62" s="243" t="s">
        <v>174</v>
      </c>
      <c r="P62" s="244"/>
      <c r="Q62" s="32" t="s">
        <v>101</v>
      </c>
      <c r="R62" s="62">
        <v>3</v>
      </c>
      <c r="S62" s="14"/>
      <c r="T62" s="14"/>
      <c r="U62" s="14"/>
      <c r="V62" s="14"/>
      <c r="Y62" s="152" t="s">
        <v>112</v>
      </c>
      <c r="Z62" s="153"/>
    </row>
    <row r="63" spans="1:26" s="2" customFormat="1" ht="18" customHeight="1">
      <c r="A63" s="14"/>
      <c r="B63" s="272"/>
      <c r="C63" s="269"/>
      <c r="D63" s="189">
        <v>14</v>
      </c>
      <c r="E63" s="1" t="s">
        <v>111</v>
      </c>
      <c r="F63" s="243" t="s">
        <v>2</v>
      </c>
      <c r="G63" s="244"/>
      <c r="H63" s="80">
        <v>6.9109999999999996</v>
      </c>
      <c r="I63" s="98">
        <f t="shared" si="5"/>
        <v>0.30799999999999983</v>
      </c>
      <c r="J63" s="80">
        <f t="shared" si="6"/>
        <v>2.4000000000000021E-2</v>
      </c>
      <c r="K63" s="243" t="s">
        <v>85</v>
      </c>
      <c r="L63" s="244"/>
      <c r="M63" s="243" t="s">
        <v>158</v>
      </c>
      <c r="N63" s="244"/>
      <c r="O63" s="243" t="s">
        <v>124</v>
      </c>
      <c r="P63" s="244"/>
      <c r="Q63" s="32" t="s">
        <v>102</v>
      </c>
      <c r="R63" s="64">
        <v>5</v>
      </c>
      <c r="S63" s="14"/>
      <c r="T63" s="14"/>
      <c r="U63" s="14"/>
      <c r="V63" s="14"/>
      <c r="Y63" s="152"/>
      <c r="Z63" s="153"/>
    </row>
    <row r="64" spans="1:26" s="2" customFormat="1" ht="18" customHeight="1">
      <c r="A64" s="14"/>
      <c r="B64" s="272"/>
      <c r="C64" s="269"/>
      <c r="D64" s="189">
        <v>15</v>
      </c>
      <c r="E64" s="192" t="s">
        <v>127</v>
      </c>
      <c r="F64" s="243" t="s">
        <v>34</v>
      </c>
      <c r="G64" s="244"/>
      <c r="H64" s="80">
        <v>6.9139999999999997</v>
      </c>
      <c r="I64" s="98">
        <f t="shared" si="5"/>
        <v>0.31099999999999994</v>
      </c>
      <c r="J64" s="79">
        <f t="shared" si="6"/>
        <v>3.0000000000001137E-3</v>
      </c>
      <c r="K64" s="243" t="s">
        <v>109</v>
      </c>
      <c r="L64" s="244"/>
      <c r="M64" s="243" t="s">
        <v>89</v>
      </c>
      <c r="N64" s="244"/>
      <c r="O64" s="243" t="s">
        <v>107</v>
      </c>
      <c r="P64" s="244"/>
      <c r="Q64" s="32" t="s">
        <v>100</v>
      </c>
      <c r="R64" s="63">
        <v>4</v>
      </c>
      <c r="S64" s="14"/>
      <c r="T64" s="14"/>
      <c r="U64" s="14"/>
      <c r="V64" s="14"/>
      <c r="Y64" s="152" t="s">
        <v>104</v>
      </c>
      <c r="Z64" s="153"/>
    </row>
    <row r="65" spans="1:26" s="2" customFormat="1" ht="18" customHeight="1" thickBot="1">
      <c r="A65" s="14"/>
      <c r="B65" s="272"/>
      <c r="C65" s="269"/>
      <c r="D65" s="189">
        <v>16</v>
      </c>
      <c r="E65" s="1" t="s">
        <v>121</v>
      </c>
      <c r="F65" s="243" t="s">
        <v>104</v>
      </c>
      <c r="G65" s="244"/>
      <c r="H65" s="29">
        <v>7.0970000000000004</v>
      </c>
      <c r="I65" s="98">
        <f t="shared" si="5"/>
        <v>0.49400000000000066</v>
      </c>
      <c r="J65" s="29">
        <f t="shared" si="6"/>
        <v>0.18300000000000072</v>
      </c>
      <c r="K65" s="243" t="s">
        <v>103</v>
      </c>
      <c r="L65" s="244"/>
      <c r="M65" s="243" t="s">
        <v>158</v>
      </c>
      <c r="N65" s="244"/>
      <c r="O65" s="243" t="s">
        <v>98</v>
      </c>
      <c r="P65" s="244"/>
      <c r="Q65" s="32" t="s">
        <v>101</v>
      </c>
      <c r="R65" s="61">
        <v>2</v>
      </c>
      <c r="S65" s="14"/>
      <c r="T65" s="14"/>
      <c r="U65" s="14"/>
      <c r="V65" s="14"/>
      <c r="Y65" s="154" t="s">
        <v>103</v>
      </c>
      <c r="Z65" s="155"/>
    </row>
    <row r="66" spans="1:26" s="2" customFormat="1" ht="12.75">
      <c r="A66" s="14"/>
      <c r="B66" s="272"/>
      <c r="C66" s="269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14"/>
    </row>
    <row r="67" spans="1:26" s="2" customFormat="1" ht="19.5">
      <c r="A67" s="5"/>
      <c r="B67" s="272"/>
      <c r="C67" s="269"/>
      <c r="D67" s="257" t="s">
        <v>21</v>
      </c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74"/>
      <c r="V67" s="14"/>
    </row>
    <row r="68" spans="1:26" s="2" customFormat="1" ht="18" customHeight="1">
      <c r="A68" s="14"/>
      <c r="B68" s="272"/>
      <c r="C68" s="269"/>
      <c r="D68" s="211" t="s">
        <v>1</v>
      </c>
      <c r="E68" s="256" t="s">
        <v>14</v>
      </c>
      <c r="F68" s="263" t="s">
        <v>4</v>
      </c>
      <c r="G68" s="281" t="s">
        <v>18</v>
      </c>
      <c r="H68" s="260" t="s">
        <v>15</v>
      </c>
      <c r="I68" s="261"/>
      <c r="J68" s="261"/>
      <c r="K68" s="261"/>
      <c r="L68" s="261"/>
      <c r="M68" s="261"/>
      <c r="N68" s="262"/>
      <c r="O68" s="260" t="s">
        <v>16</v>
      </c>
      <c r="P68" s="261"/>
      <c r="Q68" s="261"/>
      <c r="R68" s="261"/>
      <c r="S68" s="261"/>
      <c r="T68" s="261"/>
      <c r="U68" s="262"/>
      <c r="V68" s="14"/>
    </row>
    <row r="69" spans="1:26" s="2" customFormat="1" ht="18" customHeight="1">
      <c r="A69" s="14"/>
      <c r="B69" s="272"/>
      <c r="C69" s="269"/>
      <c r="D69" s="211"/>
      <c r="E69" s="256"/>
      <c r="F69" s="264"/>
      <c r="G69" s="281"/>
      <c r="H69" s="90" t="s">
        <v>66</v>
      </c>
      <c r="I69" s="31" t="s">
        <v>17</v>
      </c>
      <c r="J69" s="22">
        <v>1</v>
      </c>
      <c r="K69" s="19">
        <v>2</v>
      </c>
      <c r="L69" s="20">
        <v>3</v>
      </c>
      <c r="M69" s="21">
        <v>4</v>
      </c>
      <c r="N69" s="26">
        <v>5</v>
      </c>
      <c r="O69" s="90" t="s">
        <v>66</v>
      </c>
      <c r="P69" s="31" t="s">
        <v>17</v>
      </c>
      <c r="Q69" s="22">
        <v>1</v>
      </c>
      <c r="R69" s="19">
        <v>2</v>
      </c>
      <c r="S69" s="20">
        <v>3</v>
      </c>
      <c r="T69" s="21">
        <v>4</v>
      </c>
      <c r="U69" s="26">
        <v>5</v>
      </c>
      <c r="V69" s="14"/>
    </row>
    <row r="70" spans="1:26" s="2" customFormat="1" ht="18" customHeight="1">
      <c r="A70" s="14"/>
      <c r="B70" s="272"/>
      <c r="C70" s="269"/>
      <c r="D70" s="145">
        <v>1</v>
      </c>
      <c r="E70" s="1" t="s">
        <v>155</v>
      </c>
      <c r="F70" s="33">
        <v>20</v>
      </c>
      <c r="G70" s="113">
        <f t="shared" ref="G70:G85" si="7">I70+P70</f>
        <v>526.65</v>
      </c>
      <c r="H70" s="101" t="s">
        <v>142</v>
      </c>
      <c r="I70" s="172">
        <f t="shared" ref="I70:I85" si="8">SUM(J70:N70)</f>
        <v>261.32</v>
      </c>
      <c r="J70" s="109">
        <v>52</v>
      </c>
      <c r="K70" s="107">
        <v>53</v>
      </c>
      <c r="L70" s="108">
        <v>54</v>
      </c>
      <c r="M70" s="109">
        <v>52.32</v>
      </c>
      <c r="N70" s="111">
        <v>50</v>
      </c>
      <c r="O70" s="101" t="s">
        <v>160</v>
      </c>
      <c r="P70" s="171">
        <f t="shared" ref="P70:P85" si="9">SUM(Q70:U70)</f>
        <v>265.33</v>
      </c>
      <c r="Q70" s="108">
        <v>54</v>
      </c>
      <c r="R70" s="107">
        <v>53</v>
      </c>
      <c r="S70" s="108">
        <v>54</v>
      </c>
      <c r="T70" s="107">
        <v>53.33</v>
      </c>
      <c r="U70" s="110">
        <v>51</v>
      </c>
      <c r="V70" s="14"/>
    </row>
    <row r="71" spans="1:26" s="2" customFormat="1" ht="18" customHeight="1">
      <c r="A71" s="14"/>
      <c r="B71" s="272"/>
      <c r="C71" s="269"/>
      <c r="D71" s="145">
        <v>2</v>
      </c>
      <c r="E71" s="1" t="s">
        <v>96</v>
      </c>
      <c r="F71" s="33">
        <v>18</v>
      </c>
      <c r="G71" s="113">
        <f t="shared" si="7"/>
        <v>519.23</v>
      </c>
      <c r="H71" s="101" t="s">
        <v>68</v>
      </c>
      <c r="I71" s="174">
        <f t="shared" si="8"/>
        <v>255.79</v>
      </c>
      <c r="J71" s="109">
        <v>52</v>
      </c>
      <c r="K71" s="109">
        <v>52</v>
      </c>
      <c r="L71" s="109">
        <v>51.79</v>
      </c>
      <c r="M71" s="110">
        <v>51</v>
      </c>
      <c r="N71" s="39">
        <v>49</v>
      </c>
      <c r="O71" s="101" t="s">
        <v>69</v>
      </c>
      <c r="P71" s="172">
        <f t="shared" si="9"/>
        <v>263.44</v>
      </c>
      <c r="Q71" s="107">
        <v>53</v>
      </c>
      <c r="R71" s="108">
        <v>54</v>
      </c>
      <c r="S71" s="107">
        <v>53.44</v>
      </c>
      <c r="T71" s="107">
        <v>53</v>
      </c>
      <c r="U71" s="111">
        <v>50</v>
      </c>
      <c r="V71" s="14"/>
    </row>
    <row r="72" spans="1:26" s="2" customFormat="1" ht="18" customHeight="1">
      <c r="A72" s="14"/>
      <c r="B72" s="272"/>
      <c r="C72" s="269"/>
      <c r="D72" s="145">
        <v>3</v>
      </c>
      <c r="E72" s="1" t="s">
        <v>154</v>
      </c>
      <c r="F72" s="33">
        <v>16</v>
      </c>
      <c r="G72" s="113">
        <f t="shared" si="7"/>
        <v>519.07000000000005</v>
      </c>
      <c r="H72" s="101" t="s">
        <v>160</v>
      </c>
      <c r="I72" s="171">
        <f t="shared" si="8"/>
        <v>262.73</v>
      </c>
      <c r="J72" s="107">
        <v>52.73</v>
      </c>
      <c r="K72" s="107">
        <v>53</v>
      </c>
      <c r="L72" s="107">
        <v>53</v>
      </c>
      <c r="M72" s="107">
        <v>53</v>
      </c>
      <c r="N72" s="110">
        <v>51</v>
      </c>
      <c r="O72" s="101" t="s">
        <v>180</v>
      </c>
      <c r="P72" s="128">
        <f t="shared" si="9"/>
        <v>256.34000000000003</v>
      </c>
      <c r="Q72" s="110">
        <v>51.34</v>
      </c>
      <c r="R72" s="109">
        <v>52</v>
      </c>
      <c r="S72" s="109">
        <v>52</v>
      </c>
      <c r="T72" s="110">
        <v>51</v>
      </c>
      <c r="U72" s="111">
        <v>50</v>
      </c>
      <c r="V72" s="14"/>
    </row>
    <row r="73" spans="1:26" s="2" customFormat="1" ht="18" customHeight="1">
      <c r="A73" s="14"/>
      <c r="B73" s="272"/>
      <c r="C73" s="269"/>
      <c r="D73" s="145">
        <v>4</v>
      </c>
      <c r="E73" s="1" t="s">
        <v>169</v>
      </c>
      <c r="F73" s="33">
        <v>15</v>
      </c>
      <c r="G73" s="113">
        <f t="shared" si="7"/>
        <v>517.06000000000006</v>
      </c>
      <c r="H73" s="101" t="s">
        <v>130</v>
      </c>
      <c r="I73" s="174">
        <f t="shared" si="8"/>
        <v>260.21000000000004</v>
      </c>
      <c r="J73" s="110">
        <v>51</v>
      </c>
      <c r="K73" s="107">
        <v>53.21</v>
      </c>
      <c r="L73" s="108">
        <v>54</v>
      </c>
      <c r="M73" s="109">
        <v>52</v>
      </c>
      <c r="N73" s="111">
        <v>50</v>
      </c>
      <c r="O73" s="101" t="s">
        <v>177</v>
      </c>
      <c r="P73" s="128">
        <f t="shared" si="9"/>
        <v>256.85000000000002</v>
      </c>
      <c r="Q73" s="110">
        <v>51</v>
      </c>
      <c r="R73" s="109">
        <v>51.85</v>
      </c>
      <c r="S73" s="107">
        <v>53</v>
      </c>
      <c r="T73" s="109">
        <v>52</v>
      </c>
      <c r="U73" s="39">
        <v>49</v>
      </c>
      <c r="V73" s="14"/>
    </row>
    <row r="74" spans="1:26" s="2" customFormat="1" ht="18" customHeight="1">
      <c r="A74" s="14"/>
      <c r="B74" s="272"/>
      <c r="C74" s="269"/>
      <c r="D74" s="145">
        <v>5</v>
      </c>
      <c r="E74" s="1" t="s">
        <v>139</v>
      </c>
      <c r="F74" s="33">
        <v>14</v>
      </c>
      <c r="G74" s="113">
        <f t="shared" si="7"/>
        <v>514.22</v>
      </c>
      <c r="H74" s="101" t="s">
        <v>72</v>
      </c>
      <c r="I74" s="174">
        <f t="shared" si="8"/>
        <v>259.18</v>
      </c>
      <c r="J74" s="109">
        <v>52</v>
      </c>
      <c r="K74" s="109">
        <v>52.18</v>
      </c>
      <c r="L74" s="109">
        <v>52</v>
      </c>
      <c r="M74" s="109">
        <v>52</v>
      </c>
      <c r="N74" s="110">
        <v>51</v>
      </c>
      <c r="O74" s="101" t="s">
        <v>130</v>
      </c>
      <c r="P74" s="174">
        <f t="shared" si="9"/>
        <v>255.04</v>
      </c>
      <c r="Q74" s="111">
        <v>50</v>
      </c>
      <c r="R74" s="109">
        <v>52.04</v>
      </c>
      <c r="S74" s="109">
        <v>52</v>
      </c>
      <c r="T74" s="109">
        <v>52</v>
      </c>
      <c r="U74" s="39">
        <v>49</v>
      </c>
      <c r="V74" s="14"/>
    </row>
    <row r="75" spans="1:26" s="2" customFormat="1" ht="18" customHeight="1">
      <c r="A75" s="14"/>
      <c r="B75" s="272"/>
      <c r="C75" s="269"/>
      <c r="D75" s="145">
        <v>6</v>
      </c>
      <c r="E75" s="1" t="s">
        <v>117</v>
      </c>
      <c r="F75" s="33">
        <v>13</v>
      </c>
      <c r="G75" s="113">
        <f t="shared" si="7"/>
        <v>513.43000000000006</v>
      </c>
      <c r="H75" s="101" t="s">
        <v>76</v>
      </c>
      <c r="I75" s="174">
        <f t="shared" si="8"/>
        <v>257.06</v>
      </c>
      <c r="J75" s="109">
        <v>52</v>
      </c>
      <c r="K75" s="109">
        <v>52</v>
      </c>
      <c r="L75" s="107">
        <v>53.06</v>
      </c>
      <c r="M75" s="110">
        <v>51</v>
      </c>
      <c r="N75" s="39">
        <v>49</v>
      </c>
      <c r="O75" s="101" t="s">
        <v>72</v>
      </c>
      <c r="P75" s="128">
        <f t="shared" si="9"/>
        <v>256.37</v>
      </c>
      <c r="Q75" s="109">
        <v>52</v>
      </c>
      <c r="R75" s="107">
        <v>53</v>
      </c>
      <c r="S75" s="109">
        <v>52.37</v>
      </c>
      <c r="T75" s="110">
        <v>51</v>
      </c>
      <c r="U75" s="39">
        <v>48</v>
      </c>
      <c r="V75" s="14"/>
    </row>
    <row r="76" spans="1:26" s="2" customFormat="1" ht="18" customHeight="1">
      <c r="A76" s="14"/>
      <c r="B76" s="272"/>
      <c r="C76" s="269"/>
      <c r="D76" s="145">
        <v>7</v>
      </c>
      <c r="E76" s="1" t="s">
        <v>152</v>
      </c>
      <c r="F76" s="33">
        <v>12</v>
      </c>
      <c r="G76" s="113">
        <f t="shared" si="7"/>
        <v>512.28</v>
      </c>
      <c r="H76" s="101" t="s">
        <v>180</v>
      </c>
      <c r="I76" s="174">
        <f t="shared" si="8"/>
        <v>252.99</v>
      </c>
      <c r="J76" s="111">
        <v>50</v>
      </c>
      <c r="K76" s="110">
        <v>50.99</v>
      </c>
      <c r="L76" s="110">
        <v>51</v>
      </c>
      <c r="M76" s="110">
        <v>51</v>
      </c>
      <c r="N76" s="111">
        <v>50</v>
      </c>
      <c r="O76" s="101" t="s">
        <v>142</v>
      </c>
      <c r="P76" s="175">
        <f t="shared" si="9"/>
        <v>259.28999999999996</v>
      </c>
      <c r="Q76" s="110">
        <v>51</v>
      </c>
      <c r="R76" s="109">
        <v>52.29</v>
      </c>
      <c r="S76" s="107">
        <v>53</v>
      </c>
      <c r="T76" s="107">
        <v>53</v>
      </c>
      <c r="U76" s="111">
        <v>50</v>
      </c>
      <c r="V76" s="14"/>
    </row>
    <row r="77" spans="1:26" s="2" customFormat="1" ht="18" customHeight="1">
      <c r="A77" s="14"/>
      <c r="B77" s="272"/>
      <c r="C77" s="269"/>
      <c r="D77" s="145">
        <v>8</v>
      </c>
      <c r="E77" s="1" t="s">
        <v>97</v>
      </c>
      <c r="F77" s="33">
        <v>11</v>
      </c>
      <c r="G77" s="113">
        <f t="shared" si="7"/>
        <v>510.59999999999997</v>
      </c>
      <c r="H77" s="101" t="s">
        <v>69</v>
      </c>
      <c r="I77" s="175">
        <f t="shared" si="8"/>
        <v>260.64999999999998</v>
      </c>
      <c r="J77" s="110">
        <v>51</v>
      </c>
      <c r="K77" s="107">
        <v>53</v>
      </c>
      <c r="L77" s="107">
        <v>53</v>
      </c>
      <c r="M77" s="109">
        <v>52</v>
      </c>
      <c r="N77" s="109">
        <v>51.65</v>
      </c>
      <c r="O77" s="101" t="s">
        <v>73</v>
      </c>
      <c r="P77" s="25">
        <f t="shared" si="9"/>
        <v>249.95</v>
      </c>
      <c r="Q77" s="111">
        <v>50</v>
      </c>
      <c r="R77" s="110">
        <v>51</v>
      </c>
      <c r="S77" s="110">
        <v>51</v>
      </c>
      <c r="T77" s="111">
        <v>50</v>
      </c>
      <c r="U77" s="39">
        <v>47.95</v>
      </c>
      <c r="V77" s="14"/>
    </row>
    <row r="78" spans="1:26" s="2" customFormat="1" ht="18" customHeight="1">
      <c r="A78" s="14"/>
      <c r="B78" s="272"/>
      <c r="C78" s="269"/>
      <c r="D78" s="145">
        <v>9</v>
      </c>
      <c r="E78" s="1" t="s">
        <v>122</v>
      </c>
      <c r="F78" s="33">
        <v>10</v>
      </c>
      <c r="G78" s="113">
        <f t="shared" si="7"/>
        <v>505.03999999999996</v>
      </c>
      <c r="H78" s="101" t="s">
        <v>177</v>
      </c>
      <c r="I78" s="174">
        <f t="shared" si="8"/>
        <v>256.95</v>
      </c>
      <c r="J78" s="109">
        <v>52</v>
      </c>
      <c r="K78" s="109">
        <v>52</v>
      </c>
      <c r="L78" s="109">
        <v>52</v>
      </c>
      <c r="M78" s="110">
        <v>51</v>
      </c>
      <c r="N78" s="111">
        <v>49.95</v>
      </c>
      <c r="O78" s="101" t="s">
        <v>78</v>
      </c>
      <c r="P78" s="25">
        <f t="shared" si="9"/>
        <v>248.09</v>
      </c>
      <c r="Q78" s="111">
        <v>50</v>
      </c>
      <c r="R78" s="110">
        <v>51</v>
      </c>
      <c r="S78" s="39">
        <v>49</v>
      </c>
      <c r="T78" s="39">
        <v>49</v>
      </c>
      <c r="U78" s="39">
        <v>49.09</v>
      </c>
      <c r="V78" s="14"/>
    </row>
    <row r="79" spans="1:26" s="2" customFormat="1" ht="18" customHeight="1">
      <c r="A79" s="14"/>
      <c r="B79" s="272"/>
      <c r="C79" s="269"/>
      <c r="D79" s="145">
        <v>10</v>
      </c>
      <c r="E79" s="1" t="s">
        <v>111</v>
      </c>
      <c r="F79" s="33">
        <v>9</v>
      </c>
      <c r="G79" s="113">
        <f t="shared" si="7"/>
        <v>502.65</v>
      </c>
      <c r="H79" s="101" t="s">
        <v>71</v>
      </c>
      <c r="I79" s="174">
        <f t="shared" si="8"/>
        <v>250.14</v>
      </c>
      <c r="J79" s="111">
        <v>50</v>
      </c>
      <c r="K79" s="110">
        <v>51</v>
      </c>
      <c r="L79" s="109">
        <v>52.14</v>
      </c>
      <c r="M79" s="110">
        <v>51</v>
      </c>
      <c r="N79" s="39">
        <v>46</v>
      </c>
      <c r="O79" s="101" t="s">
        <v>76</v>
      </c>
      <c r="P79" s="128">
        <f t="shared" si="9"/>
        <v>252.51</v>
      </c>
      <c r="Q79" s="109">
        <v>52</v>
      </c>
      <c r="R79" s="110">
        <v>51</v>
      </c>
      <c r="S79" s="110">
        <v>50.51</v>
      </c>
      <c r="T79" s="110">
        <v>51</v>
      </c>
      <c r="U79" s="39">
        <v>48</v>
      </c>
      <c r="V79" s="14"/>
    </row>
    <row r="80" spans="1:26" s="2" customFormat="1" ht="18" customHeight="1">
      <c r="A80" s="14"/>
      <c r="B80" s="272"/>
      <c r="C80" s="269"/>
      <c r="D80" s="145">
        <v>11</v>
      </c>
      <c r="E80" s="1" t="s">
        <v>176</v>
      </c>
      <c r="F80" s="33">
        <v>8</v>
      </c>
      <c r="G80" s="113">
        <f t="shared" si="7"/>
        <v>501.89</v>
      </c>
      <c r="H80" s="101" t="s">
        <v>132</v>
      </c>
      <c r="I80" s="174">
        <f t="shared" si="8"/>
        <v>252.54</v>
      </c>
      <c r="J80" s="110">
        <v>51</v>
      </c>
      <c r="K80" s="111">
        <v>50</v>
      </c>
      <c r="L80" s="107">
        <v>53</v>
      </c>
      <c r="M80" s="111">
        <v>49.54</v>
      </c>
      <c r="N80" s="39">
        <v>49</v>
      </c>
      <c r="O80" s="101" t="s">
        <v>133</v>
      </c>
      <c r="P80" s="25">
        <f t="shared" si="9"/>
        <v>249.35</v>
      </c>
      <c r="Q80" s="111">
        <v>50</v>
      </c>
      <c r="R80" s="39">
        <v>48</v>
      </c>
      <c r="S80" s="109">
        <v>52</v>
      </c>
      <c r="T80" s="110">
        <v>51.35</v>
      </c>
      <c r="U80" s="39">
        <v>48</v>
      </c>
      <c r="V80" s="14"/>
    </row>
    <row r="81" spans="1:27" s="2" customFormat="1" ht="18" customHeight="1">
      <c r="A81" s="14"/>
      <c r="B81" s="272"/>
      <c r="C81" s="269"/>
      <c r="D81" s="145">
        <v>12</v>
      </c>
      <c r="E81" s="164" t="s">
        <v>127</v>
      </c>
      <c r="F81" s="33">
        <v>7</v>
      </c>
      <c r="G81" s="67">
        <f t="shared" si="7"/>
        <v>498.31</v>
      </c>
      <c r="H81" s="101" t="s">
        <v>73</v>
      </c>
      <c r="I81" s="174">
        <f t="shared" si="8"/>
        <v>252.51</v>
      </c>
      <c r="J81" s="110">
        <v>51</v>
      </c>
      <c r="K81" s="111">
        <v>50</v>
      </c>
      <c r="L81" s="110">
        <v>51</v>
      </c>
      <c r="M81" s="110">
        <v>51</v>
      </c>
      <c r="N81" s="111">
        <v>49.51</v>
      </c>
      <c r="O81" s="101" t="s">
        <v>132</v>
      </c>
      <c r="P81" s="25">
        <f t="shared" si="9"/>
        <v>245.8</v>
      </c>
      <c r="Q81" s="111">
        <v>50</v>
      </c>
      <c r="R81" s="39">
        <v>48</v>
      </c>
      <c r="S81" s="111">
        <v>50</v>
      </c>
      <c r="T81" s="39">
        <v>49</v>
      </c>
      <c r="U81" s="39">
        <v>48.8</v>
      </c>
      <c r="V81" s="14"/>
    </row>
    <row r="82" spans="1:27" s="2" customFormat="1" ht="18" customHeight="1">
      <c r="A82" s="14"/>
      <c r="B82" s="272"/>
      <c r="C82" s="269"/>
      <c r="D82" s="145">
        <v>13</v>
      </c>
      <c r="E82" s="1" t="s">
        <v>172</v>
      </c>
      <c r="F82" s="33">
        <v>6</v>
      </c>
      <c r="G82" s="67">
        <f t="shared" si="7"/>
        <v>496.47</v>
      </c>
      <c r="H82" s="101" t="s">
        <v>131</v>
      </c>
      <c r="I82" s="174">
        <f t="shared" si="8"/>
        <v>251.61</v>
      </c>
      <c r="J82" s="110">
        <v>50.61</v>
      </c>
      <c r="K82" s="110">
        <v>51</v>
      </c>
      <c r="L82" s="110">
        <v>51</v>
      </c>
      <c r="M82" s="111">
        <v>50</v>
      </c>
      <c r="N82" s="39">
        <v>49</v>
      </c>
      <c r="O82" s="101" t="s">
        <v>179</v>
      </c>
      <c r="P82" s="25">
        <f t="shared" si="9"/>
        <v>244.86</v>
      </c>
      <c r="Q82" s="111">
        <v>49.86</v>
      </c>
      <c r="R82" s="39">
        <v>48</v>
      </c>
      <c r="S82" s="111">
        <v>50</v>
      </c>
      <c r="T82" s="111">
        <v>50</v>
      </c>
      <c r="U82" s="39">
        <v>47</v>
      </c>
      <c r="V82" s="14"/>
    </row>
    <row r="83" spans="1:27" s="2" customFormat="1" ht="18" customHeight="1">
      <c r="A83" s="14"/>
      <c r="B83" s="272"/>
      <c r="C83" s="269"/>
      <c r="D83" s="189">
        <v>14</v>
      </c>
      <c r="E83" s="1" t="s">
        <v>138</v>
      </c>
      <c r="F83" s="33">
        <v>5</v>
      </c>
      <c r="G83" s="67">
        <f t="shared" si="7"/>
        <v>496.29999999999995</v>
      </c>
      <c r="H83" s="101" t="s">
        <v>179</v>
      </c>
      <c r="I83" s="159">
        <f t="shared" si="8"/>
        <v>247.07999999999998</v>
      </c>
      <c r="J83" s="111">
        <v>50.08</v>
      </c>
      <c r="K83" s="111">
        <v>50</v>
      </c>
      <c r="L83" s="111">
        <v>50</v>
      </c>
      <c r="M83" s="39">
        <v>49</v>
      </c>
      <c r="N83" s="39">
        <v>48</v>
      </c>
      <c r="O83" s="101" t="s">
        <v>131</v>
      </c>
      <c r="P83" s="25">
        <f t="shared" si="9"/>
        <v>249.22</v>
      </c>
      <c r="Q83" s="111">
        <v>50.22</v>
      </c>
      <c r="R83" s="110">
        <v>51</v>
      </c>
      <c r="S83" s="111">
        <v>50</v>
      </c>
      <c r="T83" s="111">
        <v>50</v>
      </c>
      <c r="U83" s="39">
        <v>48</v>
      </c>
      <c r="V83" s="14"/>
      <c r="X83"/>
      <c r="Y83"/>
      <c r="Z83"/>
      <c r="AA83"/>
    </row>
    <row r="84" spans="1:27" s="2" customFormat="1" ht="18" customHeight="1">
      <c r="A84" s="14"/>
      <c r="B84" s="272"/>
      <c r="C84" s="269"/>
      <c r="D84" s="189">
        <v>15</v>
      </c>
      <c r="E84" s="53" t="s">
        <v>116</v>
      </c>
      <c r="F84" s="33">
        <v>4</v>
      </c>
      <c r="G84" s="67">
        <f t="shared" si="7"/>
        <v>488.64</v>
      </c>
      <c r="H84" s="101" t="s">
        <v>133</v>
      </c>
      <c r="I84" s="160">
        <f t="shared" si="8"/>
        <v>241.52</v>
      </c>
      <c r="J84" s="39">
        <v>48</v>
      </c>
      <c r="K84" s="39">
        <v>48</v>
      </c>
      <c r="L84" s="111">
        <v>50</v>
      </c>
      <c r="M84" s="39">
        <v>49</v>
      </c>
      <c r="N84" s="39">
        <v>46.52</v>
      </c>
      <c r="O84" s="101" t="s">
        <v>71</v>
      </c>
      <c r="P84" s="25">
        <f t="shared" si="9"/>
        <v>247.12</v>
      </c>
      <c r="Q84" s="39">
        <v>49</v>
      </c>
      <c r="R84" s="110">
        <v>51</v>
      </c>
      <c r="S84" s="110">
        <v>51</v>
      </c>
      <c r="T84" s="39">
        <v>48</v>
      </c>
      <c r="U84" s="39">
        <v>48.12</v>
      </c>
      <c r="V84" s="14"/>
      <c r="X84"/>
      <c r="Y84"/>
      <c r="Z84"/>
      <c r="AA84"/>
    </row>
    <row r="85" spans="1:27" ht="18" customHeight="1">
      <c r="A85" s="14"/>
      <c r="B85" s="272"/>
      <c r="C85" s="269"/>
      <c r="D85" s="189">
        <v>16</v>
      </c>
      <c r="E85" s="1" t="s">
        <v>121</v>
      </c>
      <c r="F85" s="33">
        <v>3</v>
      </c>
      <c r="G85" s="67">
        <f t="shared" si="7"/>
        <v>462.27</v>
      </c>
      <c r="H85" s="101" t="s">
        <v>78</v>
      </c>
      <c r="I85" s="160">
        <f t="shared" si="8"/>
        <v>242.64</v>
      </c>
      <c r="J85" s="39">
        <v>48</v>
      </c>
      <c r="K85" s="39">
        <v>47</v>
      </c>
      <c r="L85" s="111">
        <v>50</v>
      </c>
      <c r="M85" s="111">
        <v>49.64</v>
      </c>
      <c r="N85" s="39">
        <v>48</v>
      </c>
      <c r="O85" s="101" t="s">
        <v>75</v>
      </c>
      <c r="P85" s="25">
        <f t="shared" si="9"/>
        <v>219.63</v>
      </c>
      <c r="Q85" s="39">
        <v>41</v>
      </c>
      <c r="R85" s="39">
        <v>46</v>
      </c>
      <c r="S85" s="39">
        <v>46</v>
      </c>
      <c r="T85" s="39">
        <v>43.63</v>
      </c>
      <c r="U85" s="39">
        <v>43</v>
      </c>
      <c r="V85" s="14"/>
    </row>
    <row r="86" spans="1:27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7">
      <c r="G87" s="168"/>
      <c r="H87" s="168"/>
      <c r="I87" s="168"/>
    </row>
    <row r="88" spans="1:27">
      <c r="G88" s="168"/>
      <c r="H88" s="170"/>
      <c r="I88" s="168"/>
    </row>
    <row r="89" spans="1:27">
      <c r="G89" s="168"/>
      <c r="H89" s="170"/>
      <c r="I89" s="168"/>
    </row>
    <row r="90" spans="1:27">
      <c r="G90" s="168"/>
      <c r="H90" s="170"/>
      <c r="I90" s="168"/>
    </row>
    <row r="91" spans="1:27">
      <c r="G91" s="168"/>
      <c r="H91" s="170"/>
      <c r="I91" s="168"/>
    </row>
    <row r="92" spans="1:27">
      <c r="G92" s="168"/>
      <c r="H92" s="170"/>
      <c r="I92" s="168"/>
    </row>
    <row r="93" spans="1:27">
      <c r="G93" s="168"/>
      <c r="H93" s="170"/>
      <c r="I93" s="168"/>
    </row>
    <row r="94" spans="1:27">
      <c r="G94" s="168"/>
      <c r="H94" s="170"/>
      <c r="I94" s="168"/>
    </row>
    <row r="95" spans="1:27">
      <c r="G95" s="168"/>
      <c r="H95" s="170"/>
      <c r="I95" s="168"/>
    </row>
    <row r="96" spans="1:27">
      <c r="G96" s="168"/>
      <c r="H96" s="170"/>
      <c r="I96" s="168"/>
    </row>
    <row r="97" spans="7:9">
      <c r="G97" s="168"/>
      <c r="H97" s="170"/>
      <c r="I97" s="168"/>
    </row>
    <row r="98" spans="7:9">
      <c r="G98" s="168"/>
      <c r="H98" s="170"/>
      <c r="I98" s="168"/>
    </row>
    <row r="99" spans="7:9">
      <c r="G99" s="168"/>
      <c r="H99" s="170"/>
      <c r="I99" s="168"/>
    </row>
    <row r="100" spans="7:9">
      <c r="G100" s="168"/>
      <c r="H100" s="170"/>
      <c r="I100" s="168"/>
    </row>
    <row r="101" spans="7:9">
      <c r="G101" s="168"/>
      <c r="H101" s="170"/>
      <c r="I101" s="168"/>
    </row>
    <row r="102" spans="7:9">
      <c r="G102" s="168"/>
      <c r="H102" s="170"/>
      <c r="I102" s="168"/>
    </row>
  </sheetData>
  <sortState ref="E70:U85">
    <sortCondition descending="1" ref="G70:G85"/>
  </sortState>
  <mergeCells count="181">
    <mergeCell ref="Q7:Q8"/>
    <mergeCell ref="R7:R8"/>
    <mergeCell ref="B2:D2"/>
    <mergeCell ref="E2:S2"/>
    <mergeCell ref="T2:U2"/>
    <mergeCell ref="B6:B85"/>
    <mergeCell ref="C6:C44"/>
    <mergeCell ref="D6:Q6"/>
    <mergeCell ref="D7:D8"/>
    <mergeCell ref="E7:E8"/>
    <mergeCell ref="F7:G8"/>
    <mergeCell ref="H7:H8"/>
    <mergeCell ref="K23:L23"/>
    <mergeCell ref="K24:L24"/>
    <mergeCell ref="M24:N24"/>
    <mergeCell ref="O24:P24"/>
    <mergeCell ref="F23:G23"/>
    <mergeCell ref="F24:G24"/>
    <mergeCell ref="M23:N23"/>
    <mergeCell ref="O23:P23"/>
    <mergeCell ref="F63:G63"/>
    <mergeCell ref="M63:N63"/>
    <mergeCell ref="O63:P63"/>
    <mergeCell ref="K63:L63"/>
    <mergeCell ref="F9:G9"/>
    <mergeCell ref="K9:L9"/>
    <mergeCell ref="M9:N9"/>
    <mergeCell ref="O9:P9"/>
    <mergeCell ref="F10:G10"/>
    <mergeCell ref="K10:L10"/>
    <mergeCell ref="M10:N10"/>
    <mergeCell ref="O10:P10"/>
    <mergeCell ref="I7:J7"/>
    <mergeCell ref="K7:L8"/>
    <mergeCell ref="M7:N8"/>
    <mergeCell ref="O7:P8"/>
    <mergeCell ref="F13:G13"/>
    <mergeCell ref="K13:L13"/>
    <mergeCell ref="M13:N13"/>
    <mergeCell ref="O13:P13"/>
    <mergeCell ref="F14:G14"/>
    <mergeCell ref="K14:L14"/>
    <mergeCell ref="M14:N14"/>
    <mergeCell ref="O14:P14"/>
    <mergeCell ref="F11:G11"/>
    <mergeCell ref="K11:L11"/>
    <mergeCell ref="M11:N11"/>
    <mergeCell ref="O11:P11"/>
    <mergeCell ref="F12:G12"/>
    <mergeCell ref="K12:L12"/>
    <mergeCell ref="M12:N12"/>
    <mergeCell ref="O12:P12"/>
    <mergeCell ref="F15:G15"/>
    <mergeCell ref="K15:L15"/>
    <mergeCell ref="M15:N15"/>
    <mergeCell ref="O15:P15"/>
    <mergeCell ref="Z15:AA15"/>
    <mergeCell ref="F16:G16"/>
    <mergeCell ref="K16:L16"/>
    <mergeCell ref="M16:N16"/>
    <mergeCell ref="O16:P16"/>
    <mergeCell ref="Z16:AA16"/>
    <mergeCell ref="F17:G17"/>
    <mergeCell ref="K17:L17"/>
    <mergeCell ref="M17:N17"/>
    <mergeCell ref="O17:P17"/>
    <mergeCell ref="Z17:AA17"/>
    <mergeCell ref="F18:G18"/>
    <mergeCell ref="K18:L18"/>
    <mergeCell ref="M18:N18"/>
    <mergeCell ref="O18:P18"/>
    <mergeCell ref="Z18:AA18"/>
    <mergeCell ref="F19:G19"/>
    <mergeCell ref="K19:L19"/>
    <mergeCell ref="M19:N19"/>
    <mergeCell ref="O19:P19"/>
    <mergeCell ref="Z19:AA19"/>
    <mergeCell ref="F20:G20"/>
    <mergeCell ref="K20:L20"/>
    <mergeCell ref="M20:N20"/>
    <mergeCell ref="O20:P20"/>
    <mergeCell ref="Z20:AA20"/>
    <mergeCell ref="D26:U26"/>
    <mergeCell ref="Z26:AA26"/>
    <mergeCell ref="F21:G21"/>
    <mergeCell ref="K21:L21"/>
    <mergeCell ref="M21:N21"/>
    <mergeCell ref="O21:P21"/>
    <mergeCell ref="Z21:AA21"/>
    <mergeCell ref="F22:G22"/>
    <mergeCell ref="K22:L22"/>
    <mergeCell ref="M22:N22"/>
    <mergeCell ref="O22:P22"/>
    <mergeCell ref="Z22:AA22"/>
    <mergeCell ref="C47:C85"/>
    <mergeCell ref="D47:P47"/>
    <mergeCell ref="D48:D49"/>
    <mergeCell ref="E48:E49"/>
    <mergeCell ref="F48:G49"/>
    <mergeCell ref="H48:H49"/>
    <mergeCell ref="I48:J48"/>
    <mergeCell ref="K48:L49"/>
    <mergeCell ref="D27:D28"/>
    <mergeCell ref="E27:E28"/>
    <mergeCell ref="F27:F28"/>
    <mergeCell ref="G27:G28"/>
    <mergeCell ref="H27:N27"/>
    <mergeCell ref="O27:U27"/>
    <mergeCell ref="M48:N49"/>
    <mergeCell ref="O48:P49"/>
    <mergeCell ref="Q48:Q49"/>
    <mergeCell ref="R48:R49"/>
    <mergeCell ref="F50:G50"/>
    <mergeCell ref="K50:L50"/>
    <mergeCell ref="M50:N50"/>
    <mergeCell ref="O50:P50"/>
    <mergeCell ref="F57:G57"/>
    <mergeCell ref="K57:L57"/>
    <mergeCell ref="Z27:AA27"/>
    <mergeCell ref="Z28:AA28"/>
    <mergeCell ref="F53:G53"/>
    <mergeCell ref="K53:L53"/>
    <mergeCell ref="M53:N53"/>
    <mergeCell ref="O53:P53"/>
    <mergeCell ref="F54:G54"/>
    <mergeCell ref="K54:L54"/>
    <mergeCell ref="M54:N54"/>
    <mergeCell ref="O54:P54"/>
    <mergeCell ref="F51:G51"/>
    <mergeCell ref="K51:L51"/>
    <mergeCell ref="M51:N51"/>
    <mergeCell ref="O51:P51"/>
    <mergeCell ref="F52:G52"/>
    <mergeCell ref="K52:L52"/>
    <mergeCell ref="M52:N52"/>
    <mergeCell ref="O52:P52"/>
    <mergeCell ref="M57:N57"/>
    <mergeCell ref="O57:P57"/>
    <mergeCell ref="F58:G58"/>
    <mergeCell ref="K58:L58"/>
    <mergeCell ref="M58:N58"/>
    <mergeCell ref="O58:P58"/>
    <mergeCell ref="F55:G55"/>
    <mergeCell ref="K55:L55"/>
    <mergeCell ref="M55:N55"/>
    <mergeCell ref="O55:P55"/>
    <mergeCell ref="F56:G56"/>
    <mergeCell ref="K56:L56"/>
    <mergeCell ref="M56:N56"/>
    <mergeCell ref="O56:P56"/>
    <mergeCell ref="F61:G61"/>
    <mergeCell ref="K61:L61"/>
    <mergeCell ref="M61:N61"/>
    <mergeCell ref="O61:P61"/>
    <mergeCell ref="F62:G62"/>
    <mergeCell ref="K62:L62"/>
    <mergeCell ref="M62:N62"/>
    <mergeCell ref="O62:P62"/>
    <mergeCell ref="F59:G59"/>
    <mergeCell ref="K59:L59"/>
    <mergeCell ref="M59:N59"/>
    <mergeCell ref="O59:P59"/>
    <mergeCell ref="F60:G60"/>
    <mergeCell ref="K60:L60"/>
    <mergeCell ref="M60:N60"/>
    <mergeCell ref="O60:P60"/>
    <mergeCell ref="D67:U67"/>
    <mergeCell ref="D68:D69"/>
    <mergeCell ref="E68:E69"/>
    <mergeCell ref="F68:F69"/>
    <mergeCell ref="G68:G69"/>
    <mergeCell ref="H68:N68"/>
    <mergeCell ref="O68:U68"/>
    <mergeCell ref="F64:G64"/>
    <mergeCell ref="K64:L64"/>
    <mergeCell ref="M64:N64"/>
    <mergeCell ref="O64:P64"/>
    <mergeCell ref="F65:G65"/>
    <mergeCell ref="K65:L65"/>
    <mergeCell ref="M65:N65"/>
    <mergeCell ref="O65:P65"/>
  </mergeCells>
  <pageMargins left="0.7" right="0.7" top="0.78740157499999996" bottom="0.78740157499999996" header="0.3" footer="0.3"/>
  <pageSetup paperSize="9" orientation="portrait" r:id="rId1"/>
  <ignoredErrors>
    <ignoredError sqref="G34:G42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A94"/>
  <sheetViews>
    <sheetView zoomScale="90" zoomScaleNormal="90" workbookViewId="0">
      <selection activeCell="F64" sqref="F64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51" customWidth="1"/>
    <col min="5" max="5" width="20.7109375" style="51" customWidth="1"/>
    <col min="6" max="11" width="10.7109375" style="4" customWidth="1"/>
    <col min="12" max="16" width="10.7109375" style="169" customWidth="1"/>
    <col min="17" max="22" width="9.7109375" style="2" customWidth="1"/>
    <col min="23" max="23" width="4.5703125" style="2" customWidth="1"/>
  </cols>
  <sheetData>
    <row r="1" spans="1:27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</row>
    <row r="2" spans="1:27" ht="43.5" customHeight="1">
      <c r="A2" s="14"/>
      <c r="B2" s="245" t="s">
        <v>196</v>
      </c>
      <c r="C2" s="245"/>
      <c r="D2" s="245"/>
      <c r="E2" s="241" t="s">
        <v>193</v>
      </c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39" t="s">
        <v>113</v>
      </c>
      <c r="U2" s="239"/>
      <c r="V2" s="16"/>
    </row>
    <row r="3" spans="1:27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7"/>
      <c r="M3" s="7"/>
      <c r="N3" s="7"/>
      <c r="O3" s="7"/>
      <c r="P3" s="7"/>
      <c r="Q3" s="5"/>
      <c r="R3" s="16"/>
      <c r="S3" s="16"/>
      <c r="T3" s="16"/>
      <c r="U3" s="16"/>
      <c r="V3" s="16"/>
    </row>
    <row r="4" spans="1:27" s="2" customFormat="1" ht="12.75">
      <c r="A4" s="40"/>
      <c r="B4" s="30"/>
      <c r="C4" s="40"/>
      <c r="D4" s="30"/>
      <c r="E4" s="40"/>
      <c r="F4" s="30"/>
      <c r="G4" s="40"/>
      <c r="H4" s="40"/>
      <c r="I4" s="30"/>
      <c r="J4" s="40"/>
      <c r="K4" s="30"/>
      <c r="L4" s="40"/>
      <c r="M4" s="30"/>
      <c r="N4" s="40"/>
      <c r="O4" s="40"/>
      <c r="P4" s="30"/>
      <c r="Q4" s="40"/>
      <c r="R4" s="30"/>
      <c r="S4" s="40"/>
      <c r="T4" s="30"/>
      <c r="U4" s="40"/>
      <c r="V4" s="40"/>
    </row>
    <row r="5" spans="1:27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7" s="2" customFormat="1" ht="18" customHeight="1">
      <c r="A6" s="14"/>
      <c r="B6" s="272">
        <v>16.3</v>
      </c>
      <c r="C6" s="269" t="s">
        <v>54</v>
      </c>
      <c r="D6" s="258" t="s">
        <v>188</v>
      </c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16"/>
      <c r="S6" s="16"/>
      <c r="T6" s="16"/>
      <c r="U6" s="16"/>
      <c r="V6" s="5"/>
    </row>
    <row r="7" spans="1:27" s="2" customFormat="1" ht="18" customHeight="1">
      <c r="A7" s="14"/>
      <c r="B7" s="272"/>
      <c r="C7" s="269"/>
      <c r="D7" s="259" t="s">
        <v>1</v>
      </c>
      <c r="E7" s="256" t="s">
        <v>14</v>
      </c>
      <c r="F7" s="212" t="s">
        <v>144</v>
      </c>
      <c r="G7" s="256"/>
      <c r="H7" s="280" t="s">
        <v>3</v>
      </c>
      <c r="I7" s="273" t="s">
        <v>83</v>
      </c>
      <c r="J7" s="273"/>
      <c r="K7" s="265" t="s">
        <v>145</v>
      </c>
      <c r="L7" s="265"/>
      <c r="M7" s="212" t="s">
        <v>0</v>
      </c>
      <c r="N7" s="212"/>
      <c r="O7" s="265" t="s">
        <v>11</v>
      </c>
      <c r="P7" s="265"/>
      <c r="Q7" s="279" t="s">
        <v>27</v>
      </c>
      <c r="R7" s="286" t="s">
        <v>65</v>
      </c>
      <c r="S7" s="16"/>
      <c r="T7" s="32" t="s">
        <v>101</v>
      </c>
      <c r="U7" s="16"/>
      <c r="V7" s="5"/>
    </row>
    <row r="8" spans="1:27" s="2" customFormat="1" ht="18" customHeight="1">
      <c r="A8" s="14"/>
      <c r="B8" s="272"/>
      <c r="C8" s="269"/>
      <c r="D8" s="259"/>
      <c r="E8" s="256"/>
      <c r="F8" s="256"/>
      <c r="G8" s="256"/>
      <c r="H8" s="280"/>
      <c r="I8" s="197" t="s">
        <v>81</v>
      </c>
      <c r="J8" s="197" t="s">
        <v>82</v>
      </c>
      <c r="K8" s="265"/>
      <c r="L8" s="265"/>
      <c r="M8" s="212"/>
      <c r="N8" s="212"/>
      <c r="O8" s="265"/>
      <c r="P8" s="265"/>
      <c r="Q8" s="279"/>
      <c r="R8" s="286"/>
      <c r="S8" s="16"/>
      <c r="T8" s="32" t="s">
        <v>100</v>
      </c>
      <c r="U8" s="16"/>
      <c r="V8" s="5"/>
      <c r="X8" s="90" t="s">
        <v>77</v>
      </c>
    </row>
    <row r="9" spans="1:27" s="2" customFormat="1" ht="18" customHeight="1">
      <c r="A9" s="14"/>
      <c r="B9" s="272"/>
      <c r="C9" s="269"/>
      <c r="D9" s="194">
        <v>1</v>
      </c>
      <c r="E9" s="1" t="s">
        <v>139</v>
      </c>
      <c r="F9" s="243" t="s">
        <v>199</v>
      </c>
      <c r="G9" s="244"/>
      <c r="H9" s="79">
        <v>6.4290000000000003</v>
      </c>
      <c r="I9" s="89"/>
      <c r="J9" s="89"/>
      <c r="K9" s="243" t="s">
        <v>94</v>
      </c>
      <c r="L9" s="244"/>
      <c r="M9" s="243" t="s">
        <v>89</v>
      </c>
      <c r="N9" s="244"/>
      <c r="O9" s="243" t="s">
        <v>98</v>
      </c>
      <c r="P9" s="244"/>
      <c r="Q9" s="32" t="s">
        <v>99</v>
      </c>
      <c r="R9" s="62">
        <v>3</v>
      </c>
      <c r="S9" s="16"/>
      <c r="T9" s="82" t="s">
        <v>102</v>
      </c>
      <c r="U9" s="16"/>
      <c r="V9" s="5"/>
      <c r="X9" s="90" t="s">
        <v>67</v>
      </c>
    </row>
    <row r="10" spans="1:27" s="2" customFormat="1" ht="18" customHeight="1">
      <c r="A10" s="14"/>
      <c r="B10" s="272"/>
      <c r="C10" s="269"/>
      <c r="D10" s="194">
        <v>2</v>
      </c>
      <c r="E10" s="1" t="s">
        <v>96</v>
      </c>
      <c r="F10" s="243" t="s">
        <v>61</v>
      </c>
      <c r="G10" s="244"/>
      <c r="H10" s="79">
        <v>6.5830000000000002</v>
      </c>
      <c r="I10" s="98">
        <f t="shared" ref="I10:I22" si="0">H10-$H$9</f>
        <v>0.15399999999999991</v>
      </c>
      <c r="J10" s="102"/>
      <c r="K10" s="243" t="s">
        <v>199</v>
      </c>
      <c r="L10" s="244"/>
      <c r="M10" s="243" t="s">
        <v>120</v>
      </c>
      <c r="N10" s="244"/>
      <c r="O10" s="243" t="s">
        <v>87</v>
      </c>
      <c r="P10" s="244"/>
      <c r="Q10" s="32" t="s">
        <v>99</v>
      </c>
      <c r="R10" s="64">
        <v>5</v>
      </c>
      <c r="S10" s="16"/>
      <c r="T10" s="32" t="s">
        <v>99</v>
      </c>
      <c r="U10" s="16"/>
      <c r="V10" s="5"/>
      <c r="X10" s="90" t="s">
        <v>69</v>
      </c>
    </row>
    <row r="11" spans="1:27" s="2" customFormat="1" ht="18" customHeight="1">
      <c r="A11" s="14"/>
      <c r="B11" s="272"/>
      <c r="C11" s="269"/>
      <c r="D11" s="194">
        <v>3</v>
      </c>
      <c r="E11" s="1" t="s">
        <v>169</v>
      </c>
      <c r="F11" s="243" t="s">
        <v>94</v>
      </c>
      <c r="G11" s="244"/>
      <c r="H11" s="79">
        <v>6.625</v>
      </c>
      <c r="I11" s="29">
        <f t="shared" si="0"/>
        <v>0.19599999999999973</v>
      </c>
      <c r="J11" s="80">
        <f t="shared" ref="J11:J20" si="1">I11-I10</f>
        <v>4.1999999999999815E-2</v>
      </c>
      <c r="K11" s="243" t="s">
        <v>170</v>
      </c>
      <c r="L11" s="244"/>
      <c r="M11" s="243" t="s">
        <v>195</v>
      </c>
      <c r="N11" s="244"/>
      <c r="O11" s="243" t="s">
        <v>98</v>
      </c>
      <c r="P11" s="244"/>
      <c r="Q11" s="32" t="s">
        <v>99</v>
      </c>
      <c r="R11" s="61">
        <v>2</v>
      </c>
      <c r="S11" s="16"/>
      <c r="T11" s="16"/>
      <c r="U11" s="16"/>
      <c r="V11" s="5"/>
      <c r="X11" s="90" t="s">
        <v>72</v>
      </c>
    </row>
    <row r="12" spans="1:27" s="2" customFormat="1" ht="18" customHeight="1">
      <c r="A12" s="14"/>
      <c r="B12" s="272"/>
      <c r="C12" s="269"/>
      <c r="D12" s="194">
        <v>4</v>
      </c>
      <c r="E12" s="1" t="s">
        <v>97</v>
      </c>
      <c r="F12" s="243" t="s">
        <v>34</v>
      </c>
      <c r="G12" s="244"/>
      <c r="H12" s="79">
        <v>6.7160000000000002</v>
      </c>
      <c r="I12" s="29">
        <f t="shared" si="0"/>
        <v>0.28699999999999992</v>
      </c>
      <c r="J12" s="80">
        <f t="shared" si="1"/>
        <v>9.1000000000000192E-2</v>
      </c>
      <c r="K12" s="243" t="s">
        <v>61</v>
      </c>
      <c r="L12" s="244"/>
      <c r="M12" s="243" t="s">
        <v>58</v>
      </c>
      <c r="N12" s="244"/>
      <c r="O12" s="243" t="s">
        <v>98</v>
      </c>
      <c r="P12" s="244"/>
      <c r="Q12" s="82" t="s">
        <v>99</v>
      </c>
      <c r="R12" s="66">
        <v>7</v>
      </c>
      <c r="S12" s="16"/>
      <c r="T12" s="60">
        <v>1</v>
      </c>
      <c r="U12" s="16"/>
      <c r="V12" s="5"/>
      <c r="X12" s="90" t="s">
        <v>160</v>
      </c>
    </row>
    <row r="13" spans="1:27" s="2" customFormat="1" ht="18" customHeight="1">
      <c r="A13" s="14"/>
      <c r="B13" s="272"/>
      <c r="C13" s="269"/>
      <c r="D13" s="194">
        <v>5</v>
      </c>
      <c r="E13" s="1" t="s">
        <v>117</v>
      </c>
      <c r="F13" s="243" t="s">
        <v>36</v>
      </c>
      <c r="G13" s="244"/>
      <c r="H13" s="79">
        <v>6.73</v>
      </c>
      <c r="I13" s="29">
        <f t="shared" si="0"/>
        <v>0.30100000000000016</v>
      </c>
      <c r="J13" s="80">
        <f t="shared" si="1"/>
        <v>1.4000000000000234E-2</v>
      </c>
      <c r="K13" s="243" t="s">
        <v>85</v>
      </c>
      <c r="L13" s="244"/>
      <c r="M13" s="243" t="s">
        <v>58</v>
      </c>
      <c r="N13" s="244"/>
      <c r="O13" s="243" t="s">
        <v>124</v>
      </c>
      <c r="P13" s="244"/>
      <c r="Q13" s="32" t="s">
        <v>99</v>
      </c>
      <c r="R13" s="60">
        <v>1</v>
      </c>
      <c r="S13" s="16"/>
      <c r="T13" s="61">
        <v>2</v>
      </c>
      <c r="U13" s="16"/>
      <c r="V13" s="5"/>
      <c r="X13" s="90"/>
    </row>
    <row r="14" spans="1:27" s="2" customFormat="1" ht="18" customHeight="1">
      <c r="A14" s="14"/>
      <c r="B14" s="272"/>
      <c r="C14" s="269"/>
      <c r="D14" s="194">
        <v>6</v>
      </c>
      <c r="E14" s="1" t="s">
        <v>138</v>
      </c>
      <c r="F14" s="243" t="s">
        <v>119</v>
      </c>
      <c r="G14" s="244"/>
      <c r="H14" s="79">
        <v>6.7670000000000003</v>
      </c>
      <c r="I14" s="29">
        <f t="shared" si="0"/>
        <v>0.33800000000000008</v>
      </c>
      <c r="J14" s="80">
        <f t="shared" si="1"/>
        <v>3.6999999999999922E-2</v>
      </c>
      <c r="K14" s="243" t="s">
        <v>173</v>
      </c>
      <c r="L14" s="244"/>
      <c r="M14" s="243" t="s">
        <v>58</v>
      </c>
      <c r="N14" s="244"/>
      <c r="O14" s="243" t="s">
        <v>98</v>
      </c>
      <c r="P14" s="244"/>
      <c r="Q14" s="32" t="s">
        <v>101</v>
      </c>
      <c r="R14" s="63">
        <v>4</v>
      </c>
      <c r="S14" s="16"/>
      <c r="T14" s="62">
        <v>3</v>
      </c>
      <c r="U14" s="16"/>
      <c r="V14" s="5"/>
      <c r="X14" s="90"/>
    </row>
    <row r="15" spans="1:27" s="2" customFormat="1" ht="18" customHeight="1">
      <c r="A15" s="14"/>
      <c r="B15" s="272"/>
      <c r="C15" s="269"/>
      <c r="D15" s="194">
        <v>7</v>
      </c>
      <c r="E15" s="1" t="s">
        <v>111</v>
      </c>
      <c r="F15" s="243" t="s">
        <v>85</v>
      </c>
      <c r="G15" s="244"/>
      <c r="H15" s="79">
        <v>6.7679999999999998</v>
      </c>
      <c r="I15" s="29">
        <f t="shared" si="0"/>
        <v>0.33899999999999952</v>
      </c>
      <c r="J15" s="79">
        <f t="shared" si="1"/>
        <v>9.9999999999944578E-4</v>
      </c>
      <c r="K15" s="243" t="s">
        <v>2</v>
      </c>
      <c r="L15" s="244"/>
      <c r="M15" s="243" t="s">
        <v>192</v>
      </c>
      <c r="N15" s="244"/>
      <c r="O15" s="243" t="s">
        <v>181</v>
      </c>
      <c r="P15" s="244"/>
      <c r="Q15" s="32" t="s">
        <v>100</v>
      </c>
      <c r="R15" s="65">
        <v>6</v>
      </c>
      <c r="S15" s="16"/>
      <c r="T15" s="63">
        <v>4</v>
      </c>
      <c r="U15" s="16"/>
      <c r="V15" s="5"/>
      <c r="X15" s="90" t="s">
        <v>68</v>
      </c>
      <c r="Z15" s="254" t="s">
        <v>61</v>
      </c>
      <c r="AA15" s="255"/>
    </row>
    <row r="16" spans="1:27" s="2" customFormat="1" ht="18" customHeight="1">
      <c r="A16" s="14"/>
      <c r="B16" s="272"/>
      <c r="C16" s="269"/>
      <c r="D16" s="194">
        <v>8</v>
      </c>
      <c r="E16" s="1" t="s">
        <v>122</v>
      </c>
      <c r="F16" s="243" t="s">
        <v>170</v>
      </c>
      <c r="G16" s="244"/>
      <c r="H16" s="80">
        <v>6.8010000000000002</v>
      </c>
      <c r="I16" s="29">
        <f t="shared" si="0"/>
        <v>0.37199999999999989</v>
      </c>
      <c r="J16" s="80">
        <f t="shared" si="1"/>
        <v>3.3000000000000362E-2</v>
      </c>
      <c r="K16" s="243" t="s">
        <v>198</v>
      </c>
      <c r="L16" s="244"/>
      <c r="M16" s="243" t="s">
        <v>89</v>
      </c>
      <c r="N16" s="244"/>
      <c r="O16" s="243" t="s">
        <v>98</v>
      </c>
      <c r="P16" s="244"/>
      <c r="Q16" s="32" t="s">
        <v>100</v>
      </c>
      <c r="R16" s="62">
        <v>3</v>
      </c>
      <c r="S16" s="16"/>
      <c r="T16" s="64">
        <v>5</v>
      </c>
      <c r="U16" s="16"/>
      <c r="V16" s="5"/>
      <c r="X16" s="90" t="s">
        <v>76</v>
      </c>
      <c r="Z16" s="254" t="s">
        <v>85</v>
      </c>
      <c r="AA16" s="255"/>
    </row>
    <row r="17" spans="1:27" s="2" customFormat="1" ht="18" customHeight="1">
      <c r="A17" s="14"/>
      <c r="B17" s="272"/>
      <c r="C17" s="269"/>
      <c r="D17" s="194">
        <v>9</v>
      </c>
      <c r="E17" s="1" t="s">
        <v>194</v>
      </c>
      <c r="F17" s="243" t="s">
        <v>35</v>
      </c>
      <c r="G17" s="244"/>
      <c r="H17" s="80">
        <v>6.8372999999999999</v>
      </c>
      <c r="I17" s="29">
        <f t="shared" si="0"/>
        <v>0.40829999999999966</v>
      </c>
      <c r="J17" s="80">
        <f t="shared" si="1"/>
        <v>3.6299999999999777E-2</v>
      </c>
      <c r="K17" s="243" t="s">
        <v>36</v>
      </c>
      <c r="L17" s="244"/>
      <c r="M17" s="243" t="s">
        <v>120</v>
      </c>
      <c r="N17" s="244"/>
      <c r="O17" s="243" t="s">
        <v>87</v>
      </c>
      <c r="P17" s="244"/>
      <c r="Q17" s="32" t="s">
        <v>99</v>
      </c>
      <c r="R17" s="61">
        <v>2</v>
      </c>
      <c r="S17" s="16"/>
      <c r="T17" s="65">
        <v>6</v>
      </c>
      <c r="U17" s="16"/>
      <c r="V17" s="5"/>
      <c r="X17" s="90" t="s">
        <v>71</v>
      </c>
      <c r="Z17" s="254" t="s">
        <v>34</v>
      </c>
      <c r="AA17" s="255"/>
    </row>
    <row r="18" spans="1:27" s="2" customFormat="1" ht="18" customHeight="1">
      <c r="A18" s="14"/>
      <c r="B18" s="272"/>
      <c r="C18" s="269"/>
      <c r="D18" s="194">
        <v>10</v>
      </c>
      <c r="E18" s="1" t="s">
        <v>116</v>
      </c>
      <c r="F18" s="243" t="s">
        <v>2</v>
      </c>
      <c r="G18" s="244"/>
      <c r="H18" s="80">
        <v>6.8440000000000003</v>
      </c>
      <c r="I18" s="29">
        <f t="shared" si="0"/>
        <v>0.41500000000000004</v>
      </c>
      <c r="J18" s="79">
        <f t="shared" si="1"/>
        <v>6.7000000000003723E-3</v>
      </c>
      <c r="K18" s="243" t="s">
        <v>112</v>
      </c>
      <c r="L18" s="244"/>
      <c r="M18" s="243" t="s">
        <v>58</v>
      </c>
      <c r="N18" s="244"/>
      <c r="O18" s="243" t="s">
        <v>181</v>
      </c>
      <c r="P18" s="244"/>
      <c r="Q18" s="32" t="s">
        <v>101</v>
      </c>
      <c r="R18" s="66">
        <v>7</v>
      </c>
      <c r="S18" s="16"/>
      <c r="T18" s="66">
        <v>7</v>
      </c>
      <c r="U18" s="16"/>
      <c r="V18" s="5"/>
      <c r="X18" s="90" t="s">
        <v>90</v>
      </c>
      <c r="Z18" s="254" t="s">
        <v>35</v>
      </c>
      <c r="AA18" s="255"/>
    </row>
    <row r="19" spans="1:27" s="2" customFormat="1" ht="18" customHeight="1">
      <c r="A19" s="14"/>
      <c r="B19" s="272"/>
      <c r="C19" s="269"/>
      <c r="D19" s="194">
        <v>11</v>
      </c>
      <c r="E19" s="1" t="s">
        <v>172</v>
      </c>
      <c r="F19" s="243" t="s">
        <v>173</v>
      </c>
      <c r="G19" s="244"/>
      <c r="H19" s="80">
        <v>6.859</v>
      </c>
      <c r="I19" s="29">
        <f t="shared" si="0"/>
        <v>0.42999999999999972</v>
      </c>
      <c r="J19" s="80">
        <f t="shared" si="1"/>
        <v>1.499999999999968E-2</v>
      </c>
      <c r="K19" s="243" t="s">
        <v>119</v>
      </c>
      <c r="L19" s="244"/>
      <c r="M19" s="243" t="s">
        <v>189</v>
      </c>
      <c r="N19" s="244"/>
      <c r="O19" s="243" t="s">
        <v>98</v>
      </c>
      <c r="P19" s="244"/>
      <c r="Q19" s="32" t="s">
        <v>101</v>
      </c>
      <c r="R19" s="63">
        <v>4</v>
      </c>
      <c r="S19" s="16"/>
      <c r="T19" s="16"/>
      <c r="U19" s="16"/>
      <c r="V19" s="5"/>
      <c r="X19" s="90" t="s">
        <v>79</v>
      </c>
      <c r="Z19" s="254" t="s">
        <v>36</v>
      </c>
      <c r="AA19" s="255"/>
    </row>
    <row r="20" spans="1:27" s="2" customFormat="1" ht="18" customHeight="1">
      <c r="A20" s="14"/>
      <c r="B20" s="272"/>
      <c r="C20" s="269"/>
      <c r="D20" s="194">
        <v>12</v>
      </c>
      <c r="E20" s="1" t="s">
        <v>176</v>
      </c>
      <c r="F20" s="243" t="s">
        <v>112</v>
      </c>
      <c r="G20" s="244"/>
      <c r="H20" s="80">
        <v>6.8680000000000003</v>
      </c>
      <c r="I20" s="29">
        <f t="shared" si="0"/>
        <v>0.43900000000000006</v>
      </c>
      <c r="J20" s="79">
        <f t="shared" si="1"/>
        <v>9.0000000000003411E-3</v>
      </c>
      <c r="K20" s="243" t="s">
        <v>109</v>
      </c>
      <c r="L20" s="244"/>
      <c r="M20" s="243" t="s">
        <v>120</v>
      </c>
      <c r="N20" s="244"/>
      <c r="O20" s="243" t="s">
        <v>98</v>
      </c>
      <c r="P20" s="244"/>
      <c r="Q20" s="32" t="s">
        <v>101</v>
      </c>
      <c r="R20" s="64">
        <v>5</v>
      </c>
      <c r="S20" s="16"/>
      <c r="T20" s="16"/>
      <c r="U20" s="16"/>
      <c r="V20" s="5"/>
      <c r="X20" s="90" t="s">
        <v>73</v>
      </c>
      <c r="Z20" s="254" t="s">
        <v>112</v>
      </c>
      <c r="AA20" s="255"/>
    </row>
    <row r="21" spans="1:27" s="2" customFormat="1" ht="18" customHeight="1">
      <c r="A21" s="14"/>
      <c r="B21" s="272"/>
      <c r="C21" s="269"/>
      <c r="D21" s="194">
        <v>13</v>
      </c>
      <c r="E21" s="192" t="s">
        <v>127</v>
      </c>
      <c r="F21" s="243" t="s">
        <v>109</v>
      </c>
      <c r="G21" s="244"/>
      <c r="H21" s="29">
        <v>7.0369999999999999</v>
      </c>
      <c r="I21" s="29">
        <f t="shared" si="0"/>
        <v>0.60799999999999965</v>
      </c>
      <c r="J21" s="29">
        <f>I21-I20</f>
        <v>0.16899999999999959</v>
      </c>
      <c r="K21" s="243" t="s">
        <v>34</v>
      </c>
      <c r="L21" s="244"/>
      <c r="M21" s="243" t="s">
        <v>158</v>
      </c>
      <c r="N21" s="244"/>
      <c r="O21" s="243" t="s">
        <v>98</v>
      </c>
      <c r="P21" s="244"/>
      <c r="Q21" s="32" t="s">
        <v>102</v>
      </c>
      <c r="R21" s="65">
        <v>6</v>
      </c>
      <c r="S21" s="16"/>
      <c r="T21" s="16"/>
      <c r="U21" s="16"/>
      <c r="V21" s="5"/>
      <c r="X21" s="90" t="s">
        <v>80</v>
      </c>
      <c r="Z21" s="254" t="s">
        <v>2</v>
      </c>
      <c r="AA21" s="255"/>
    </row>
    <row r="22" spans="1:27" s="2" customFormat="1" ht="18" customHeight="1">
      <c r="A22" s="14"/>
      <c r="B22" s="272"/>
      <c r="C22" s="269"/>
      <c r="D22" s="194">
        <v>14</v>
      </c>
      <c r="E22" s="1" t="s">
        <v>121</v>
      </c>
      <c r="F22" s="243" t="s">
        <v>198</v>
      </c>
      <c r="G22" s="244"/>
      <c r="H22" s="29">
        <v>7.431</v>
      </c>
      <c r="I22" s="29">
        <f t="shared" si="0"/>
        <v>1.0019999999999998</v>
      </c>
      <c r="J22" s="29">
        <f>I22-I21</f>
        <v>0.39400000000000013</v>
      </c>
      <c r="K22" s="243" t="s">
        <v>104</v>
      </c>
      <c r="L22" s="244"/>
      <c r="M22" s="243" t="s">
        <v>58</v>
      </c>
      <c r="N22" s="244"/>
      <c r="O22" s="243" t="s">
        <v>107</v>
      </c>
      <c r="P22" s="244"/>
      <c r="Q22" s="32" t="s">
        <v>101</v>
      </c>
      <c r="R22" s="60">
        <v>1</v>
      </c>
      <c r="S22" s="16"/>
      <c r="T22" s="16"/>
      <c r="U22" s="16"/>
      <c r="V22" s="5"/>
      <c r="X22" s="90" t="s">
        <v>80</v>
      </c>
      <c r="Z22" s="254" t="s">
        <v>2</v>
      </c>
      <c r="AA22" s="255"/>
    </row>
    <row r="23" spans="1:27" s="2" customFormat="1" ht="18" customHeight="1">
      <c r="A23" s="14"/>
      <c r="B23" s="272"/>
      <c r="C23" s="269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6"/>
      <c r="T23" s="16"/>
      <c r="U23" s="16"/>
      <c r="V23" s="5"/>
      <c r="X23" s="90"/>
      <c r="Z23" s="195"/>
      <c r="AA23" s="196"/>
    </row>
    <row r="24" spans="1:27" s="2" customFormat="1" ht="18" customHeight="1">
      <c r="A24" s="14"/>
      <c r="B24" s="272"/>
      <c r="C24" s="269"/>
      <c r="D24" s="258" t="s">
        <v>21</v>
      </c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5"/>
      <c r="X24" s="90" t="s">
        <v>68</v>
      </c>
      <c r="Z24" s="254" t="s">
        <v>103</v>
      </c>
      <c r="AA24" s="255"/>
    </row>
    <row r="25" spans="1:27" s="2" customFormat="1" ht="18" customHeight="1">
      <c r="A25" s="14"/>
      <c r="B25" s="272"/>
      <c r="C25" s="269"/>
      <c r="D25" s="259" t="s">
        <v>1</v>
      </c>
      <c r="E25" s="256" t="s">
        <v>14</v>
      </c>
      <c r="F25" s="263" t="s">
        <v>42</v>
      </c>
      <c r="G25" s="281" t="s">
        <v>18</v>
      </c>
      <c r="H25" s="260" t="s">
        <v>15</v>
      </c>
      <c r="I25" s="261"/>
      <c r="J25" s="261"/>
      <c r="K25" s="261"/>
      <c r="L25" s="261"/>
      <c r="M25" s="261"/>
      <c r="N25" s="262"/>
      <c r="O25" s="260" t="s">
        <v>16</v>
      </c>
      <c r="P25" s="261"/>
      <c r="Q25" s="261"/>
      <c r="R25" s="261"/>
      <c r="S25" s="261"/>
      <c r="T25" s="261"/>
      <c r="U25" s="262"/>
      <c r="V25" s="14"/>
      <c r="X25" s="90" t="s">
        <v>73</v>
      </c>
      <c r="Z25" s="254" t="s">
        <v>104</v>
      </c>
      <c r="AA25" s="255"/>
    </row>
    <row r="26" spans="1:27" s="2" customFormat="1" ht="18" customHeight="1">
      <c r="A26" s="14"/>
      <c r="B26" s="272"/>
      <c r="C26" s="269"/>
      <c r="D26" s="259"/>
      <c r="E26" s="256"/>
      <c r="F26" s="264"/>
      <c r="G26" s="281"/>
      <c r="H26" s="90" t="s">
        <v>66</v>
      </c>
      <c r="I26" s="31" t="s">
        <v>17</v>
      </c>
      <c r="J26" s="22">
        <v>1</v>
      </c>
      <c r="K26" s="19">
        <v>2</v>
      </c>
      <c r="L26" s="20">
        <v>3</v>
      </c>
      <c r="M26" s="21">
        <v>4</v>
      </c>
      <c r="N26" s="26">
        <v>5</v>
      </c>
      <c r="O26" s="90" t="s">
        <v>66</v>
      </c>
      <c r="P26" s="31" t="s">
        <v>17</v>
      </c>
      <c r="Q26" s="22">
        <v>1</v>
      </c>
      <c r="R26" s="19">
        <v>2</v>
      </c>
      <c r="S26" s="20">
        <v>3</v>
      </c>
      <c r="T26" s="21">
        <v>4</v>
      </c>
      <c r="U26" s="26">
        <v>5</v>
      </c>
      <c r="V26" s="14"/>
      <c r="X26" s="90" t="s">
        <v>67</v>
      </c>
      <c r="Z26" s="243" t="s">
        <v>119</v>
      </c>
      <c r="AA26" s="244"/>
    </row>
    <row r="27" spans="1:27" s="2" customFormat="1" ht="18" customHeight="1">
      <c r="A27" s="14"/>
      <c r="B27" s="272"/>
      <c r="C27" s="269"/>
      <c r="D27" s="194">
        <v>1</v>
      </c>
      <c r="E27" s="1" t="s">
        <v>139</v>
      </c>
      <c r="F27" s="33">
        <v>20</v>
      </c>
      <c r="G27" s="208">
        <f t="shared" ref="G27:G40" si="2">I27+P27</f>
        <v>540.61</v>
      </c>
      <c r="H27" s="101" t="s">
        <v>67</v>
      </c>
      <c r="I27" s="208">
        <f t="shared" ref="I27:I40" si="3">SUM(J27:N27)</f>
        <v>270.98</v>
      </c>
      <c r="J27" s="108">
        <v>54.98</v>
      </c>
      <c r="K27" s="108">
        <v>56</v>
      </c>
      <c r="L27" s="108">
        <v>54</v>
      </c>
      <c r="M27" s="107">
        <v>53</v>
      </c>
      <c r="N27" s="107">
        <v>53</v>
      </c>
      <c r="O27" s="101" t="s">
        <v>130</v>
      </c>
      <c r="P27" s="171">
        <f t="shared" ref="P27:P40" si="4">SUM(Q27:U27)</f>
        <v>269.63</v>
      </c>
      <c r="Q27" s="108">
        <v>54.63</v>
      </c>
      <c r="R27" s="108">
        <v>55</v>
      </c>
      <c r="S27" s="108">
        <v>54</v>
      </c>
      <c r="T27" s="108">
        <v>55</v>
      </c>
      <c r="U27" s="206">
        <v>51</v>
      </c>
      <c r="V27" s="14"/>
      <c r="X27" s="90" t="s">
        <v>69</v>
      </c>
    </row>
    <row r="28" spans="1:27" s="2" customFormat="1" ht="18" customHeight="1">
      <c r="A28" s="14"/>
      <c r="B28" s="272"/>
      <c r="C28" s="269"/>
      <c r="D28" s="194">
        <v>2</v>
      </c>
      <c r="E28" s="1" t="s">
        <v>169</v>
      </c>
      <c r="F28" s="33">
        <v>18</v>
      </c>
      <c r="G28" s="113">
        <f t="shared" si="2"/>
        <v>527.29999999999995</v>
      </c>
      <c r="H28" s="101" t="s">
        <v>130</v>
      </c>
      <c r="I28" s="175">
        <f t="shared" si="3"/>
        <v>262.82</v>
      </c>
      <c r="J28" s="205">
        <v>52</v>
      </c>
      <c r="K28" s="107">
        <v>53</v>
      </c>
      <c r="L28" s="107">
        <v>53</v>
      </c>
      <c r="M28" s="108">
        <v>53.82</v>
      </c>
      <c r="N28" s="206">
        <v>51</v>
      </c>
      <c r="O28" s="101" t="s">
        <v>177</v>
      </c>
      <c r="P28" s="175">
        <f t="shared" si="4"/>
        <v>264.48</v>
      </c>
      <c r="Q28" s="205">
        <v>52</v>
      </c>
      <c r="R28" s="107">
        <v>53</v>
      </c>
      <c r="S28" s="108">
        <v>55</v>
      </c>
      <c r="T28" s="107">
        <v>53.48</v>
      </c>
      <c r="U28" s="206">
        <v>51</v>
      </c>
      <c r="V28" s="14"/>
      <c r="X28" s="90" t="s">
        <v>72</v>
      </c>
    </row>
    <row r="29" spans="1:27" s="2" customFormat="1" ht="18" customHeight="1">
      <c r="A29" s="14"/>
      <c r="B29" s="272"/>
      <c r="C29" s="269"/>
      <c r="D29" s="194">
        <v>3</v>
      </c>
      <c r="E29" s="1" t="s">
        <v>96</v>
      </c>
      <c r="F29" s="33">
        <v>16</v>
      </c>
      <c r="G29" s="113">
        <f t="shared" si="2"/>
        <v>527.19000000000005</v>
      </c>
      <c r="H29" s="101" t="s">
        <v>69</v>
      </c>
      <c r="I29" s="172">
        <f t="shared" si="3"/>
        <v>264.18</v>
      </c>
      <c r="J29" s="108">
        <v>54</v>
      </c>
      <c r="K29" s="107">
        <v>53</v>
      </c>
      <c r="L29" s="108">
        <v>54.18</v>
      </c>
      <c r="M29" s="107">
        <v>53</v>
      </c>
      <c r="N29" s="207">
        <v>50</v>
      </c>
      <c r="O29" s="101" t="s">
        <v>67</v>
      </c>
      <c r="P29" s="128">
        <f t="shared" si="4"/>
        <v>263.01</v>
      </c>
      <c r="Q29" s="107">
        <v>53</v>
      </c>
      <c r="R29" s="108">
        <v>54</v>
      </c>
      <c r="S29" s="108">
        <v>54.01</v>
      </c>
      <c r="T29" s="205">
        <v>52</v>
      </c>
      <c r="U29" s="207">
        <v>50</v>
      </c>
      <c r="V29" s="14"/>
      <c r="X29" s="90" t="s">
        <v>77</v>
      </c>
    </row>
    <row r="30" spans="1:27" s="2" customFormat="1" ht="18" customHeight="1">
      <c r="A30" s="14"/>
      <c r="B30" s="272"/>
      <c r="C30" s="269"/>
      <c r="D30" s="194">
        <v>4</v>
      </c>
      <c r="E30" s="1" t="s">
        <v>97</v>
      </c>
      <c r="F30" s="33">
        <v>15</v>
      </c>
      <c r="G30" s="113">
        <f t="shared" si="2"/>
        <v>521</v>
      </c>
      <c r="H30" s="101" t="s">
        <v>73</v>
      </c>
      <c r="I30" s="128">
        <f t="shared" si="3"/>
        <v>255.37</v>
      </c>
      <c r="J30" s="206">
        <v>51</v>
      </c>
      <c r="K30" s="206">
        <v>51</v>
      </c>
      <c r="L30" s="107">
        <v>53</v>
      </c>
      <c r="M30" s="206">
        <v>51</v>
      </c>
      <c r="N30" s="204">
        <v>49.37</v>
      </c>
      <c r="O30" s="101" t="s">
        <v>69</v>
      </c>
      <c r="P30" s="172">
        <f t="shared" si="4"/>
        <v>265.63</v>
      </c>
      <c r="Q30" s="108">
        <v>54</v>
      </c>
      <c r="R30" s="107">
        <v>53</v>
      </c>
      <c r="S30" s="108">
        <v>54</v>
      </c>
      <c r="T30" s="107">
        <v>53</v>
      </c>
      <c r="U30" s="205">
        <v>51.63</v>
      </c>
      <c r="V30" s="14"/>
      <c r="X30" s="90" t="s">
        <v>79</v>
      </c>
    </row>
    <row r="31" spans="1:27" s="2" customFormat="1" ht="18" customHeight="1">
      <c r="A31" s="14"/>
      <c r="B31" s="272"/>
      <c r="C31" s="269"/>
      <c r="D31" s="194">
        <v>5</v>
      </c>
      <c r="E31" s="1" t="s">
        <v>117</v>
      </c>
      <c r="F31" s="33">
        <v>14</v>
      </c>
      <c r="G31" s="113">
        <f t="shared" si="2"/>
        <v>518.96</v>
      </c>
      <c r="H31" s="101" t="s">
        <v>72</v>
      </c>
      <c r="I31" s="128">
        <f t="shared" si="3"/>
        <v>258.73</v>
      </c>
      <c r="J31" s="207">
        <v>50</v>
      </c>
      <c r="K31" s="108">
        <v>53.73</v>
      </c>
      <c r="L31" s="205">
        <v>52</v>
      </c>
      <c r="M31" s="107">
        <v>53</v>
      </c>
      <c r="N31" s="207">
        <v>50</v>
      </c>
      <c r="O31" s="101" t="s">
        <v>76</v>
      </c>
      <c r="P31" s="128">
        <f t="shared" si="4"/>
        <v>260.23</v>
      </c>
      <c r="Q31" s="206">
        <v>51</v>
      </c>
      <c r="R31" s="108">
        <v>54.23</v>
      </c>
      <c r="S31" s="107">
        <v>53</v>
      </c>
      <c r="T31" s="107">
        <v>53</v>
      </c>
      <c r="U31" s="204">
        <v>49</v>
      </c>
      <c r="V31" s="14"/>
      <c r="X31" s="90" t="s">
        <v>74</v>
      </c>
    </row>
    <row r="32" spans="1:27" s="2" customFormat="1" ht="18" customHeight="1">
      <c r="A32" s="14"/>
      <c r="B32" s="272"/>
      <c r="C32" s="269"/>
      <c r="D32" s="194">
        <v>6</v>
      </c>
      <c r="E32" s="1" t="s">
        <v>194</v>
      </c>
      <c r="F32" s="33">
        <v>13</v>
      </c>
      <c r="G32" s="113">
        <f t="shared" si="2"/>
        <v>510.25</v>
      </c>
      <c r="H32" s="101" t="s">
        <v>68</v>
      </c>
      <c r="I32" s="128">
        <f t="shared" si="3"/>
        <v>252.2</v>
      </c>
      <c r="J32" s="206">
        <v>51</v>
      </c>
      <c r="K32" s="206">
        <v>51</v>
      </c>
      <c r="L32" s="205">
        <v>52</v>
      </c>
      <c r="M32" s="206">
        <v>51.2</v>
      </c>
      <c r="N32" s="204">
        <v>47</v>
      </c>
      <c r="O32" s="101" t="s">
        <v>72</v>
      </c>
      <c r="P32" s="128">
        <f t="shared" si="4"/>
        <v>258.05</v>
      </c>
      <c r="Q32" s="205">
        <v>52</v>
      </c>
      <c r="R32" s="205">
        <v>52</v>
      </c>
      <c r="S32" s="107">
        <v>53</v>
      </c>
      <c r="T32" s="205">
        <v>52.05</v>
      </c>
      <c r="U32" s="204">
        <v>49</v>
      </c>
      <c r="V32" s="14"/>
      <c r="X32" s="90" t="s">
        <v>70</v>
      </c>
    </row>
    <row r="33" spans="1:26" s="2" customFormat="1" ht="18" customHeight="1">
      <c r="A33" s="14"/>
      <c r="B33" s="272"/>
      <c r="C33" s="269"/>
      <c r="D33" s="194">
        <v>7</v>
      </c>
      <c r="E33" s="1" t="s">
        <v>116</v>
      </c>
      <c r="F33" s="33">
        <v>12</v>
      </c>
      <c r="G33" s="113">
        <f t="shared" si="2"/>
        <v>506.01</v>
      </c>
      <c r="H33" s="101" t="s">
        <v>71</v>
      </c>
      <c r="I33" s="128">
        <f t="shared" si="3"/>
        <v>253.86</v>
      </c>
      <c r="J33" s="206">
        <v>51</v>
      </c>
      <c r="K33" s="205">
        <v>52</v>
      </c>
      <c r="L33" s="205">
        <v>52</v>
      </c>
      <c r="M33" s="204">
        <v>49</v>
      </c>
      <c r="N33" s="207">
        <v>49.86</v>
      </c>
      <c r="O33" s="101" t="s">
        <v>133</v>
      </c>
      <c r="P33" s="128">
        <f t="shared" si="4"/>
        <v>252.15</v>
      </c>
      <c r="Q33" s="206">
        <v>51</v>
      </c>
      <c r="R33" s="207">
        <v>50</v>
      </c>
      <c r="S33" s="206">
        <v>51</v>
      </c>
      <c r="T33" s="205">
        <v>52</v>
      </c>
      <c r="U33" s="204">
        <v>48.15</v>
      </c>
      <c r="V33" s="14"/>
      <c r="X33" s="90" t="s">
        <v>75</v>
      </c>
    </row>
    <row r="34" spans="1:26" s="2" customFormat="1" ht="18" customHeight="1">
      <c r="A34" s="14"/>
      <c r="B34" s="272"/>
      <c r="C34" s="269"/>
      <c r="D34" s="194">
        <v>8</v>
      </c>
      <c r="E34" s="1" t="s">
        <v>111</v>
      </c>
      <c r="F34" s="33">
        <v>11</v>
      </c>
      <c r="G34" s="113">
        <f t="shared" si="2"/>
        <v>505.03</v>
      </c>
      <c r="H34" s="101" t="s">
        <v>76</v>
      </c>
      <c r="I34" s="128">
        <f t="shared" si="3"/>
        <v>252.26</v>
      </c>
      <c r="J34" s="204">
        <v>48</v>
      </c>
      <c r="K34" s="206">
        <v>51</v>
      </c>
      <c r="L34" s="205">
        <v>52</v>
      </c>
      <c r="M34" s="207">
        <v>50</v>
      </c>
      <c r="N34" s="206">
        <v>51.26</v>
      </c>
      <c r="O34" s="101" t="s">
        <v>71</v>
      </c>
      <c r="P34" s="128">
        <f t="shared" si="4"/>
        <v>252.77</v>
      </c>
      <c r="Q34" s="204">
        <v>49</v>
      </c>
      <c r="R34" s="205">
        <v>52</v>
      </c>
      <c r="S34" s="205">
        <v>52</v>
      </c>
      <c r="T34" s="207">
        <v>50</v>
      </c>
      <c r="U34" s="207">
        <v>49.77</v>
      </c>
      <c r="V34" s="14"/>
      <c r="X34" s="90" t="s">
        <v>90</v>
      </c>
    </row>
    <row r="35" spans="1:26" s="2" customFormat="1" ht="18" customHeight="1">
      <c r="A35" s="14"/>
      <c r="B35" s="272"/>
      <c r="C35" s="269"/>
      <c r="D35" s="194">
        <v>9</v>
      </c>
      <c r="E35" s="1" t="s">
        <v>138</v>
      </c>
      <c r="F35" s="33">
        <v>10</v>
      </c>
      <c r="G35" s="113">
        <f t="shared" si="2"/>
        <v>501.6</v>
      </c>
      <c r="H35" s="101" t="s">
        <v>131</v>
      </c>
      <c r="I35" s="128">
        <f t="shared" si="3"/>
        <v>251.11</v>
      </c>
      <c r="J35" s="207">
        <v>50</v>
      </c>
      <c r="K35" s="206">
        <v>51</v>
      </c>
      <c r="L35" s="206">
        <v>51</v>
      </c>
      <c r="M35" s="207">
        <v>50</v>
      </c>
      <c r="N35" s="204">
        <v>49.11</v>
      </c>
      <c r="O35" s="101" t="s">
        <v>179</v>
      </c>
      <c r="P35" s="128">
        <f t="shared" si="4"/>
        <v>250.49</v>
      </c>
      <c r="Q35" s="206">
        <v>51</v>
      </c>
      <c r="R35" s="206">
        <v>51</v>
      </c>
      <c r="S35" s="206">
        <v>51</v>
      </c>
      <c r="T35" s="204">
        <v>49</v>
      </c>
      <c r="U35" s="204">
        <v>48.49</v>
      </c>
      <c r="V35" s="14"/>
      <c r="X35" s="90" t="s">
        <v>71</v>
      </c>
    </row>
    <row r="36" spans="1:26" s="2" customFormat="1" ht="18" customHeight="1">
      <c r="A36" s="14"/>
      <c r="B36" s="272"/>
      <c r="C36" s="269"/>
      <c r="D36" s="194">
        <v>10</v>
      </c>
      <c r="E36" s="1" t="s">
        <v>172</v>
      </c>
      <c r="F36" s="33">
        <v>9</v>
      </c>
      <c r="G36" s="67">
        <f t="shared" si="2"/>
        <v>497.03999999999996</v>
      </c>
      <c r="H36" s="101" t="s">
        <v>179</v>
      </c>
      <c r="I36" s="25">
        <f t="shared" si="3"/>
        <v>248.54</v>
      </c>
      <c r="J36" s="207">
        <v>50</v>
      </c>
      <c r="K36" s="206">
        <v>51</v>
      </c>
      <c r="L36" s="204">
        <v>50</v>
      </c>
      <c r="M36" s="204">
        <v>49</v>
      </c>
      <c r="N36" s="204">
        <v>48.54</v>
      </c>
      <c r="O36" s="101" t="s">
        <v>131</v>
      </c>
      <c r="P36" s="25">
        <f t="shared" si="4"/>
        <v>248.5</v>
      </c>
      <c r="Q36" s="207">
        <v>50</v>
      </c>
      <c r="R36" s="207">
        <v>50</v>
      </c>
      <c r="S36" s="207">
        <v>50</v>
      </c>
      <c r="T36" s="204">
        <v>49</v>
      </c>
      <c r="U36" s="207">
        <v>49.5</v>
      </c>
      <c r="V36" s="14"/>
      <c r="X36" s="90" t="s">
        <v>80</v>
      </c>
    </row>
    <row r="37" spans="1:26" s="2" customFormat="1" ht="18" customHeight="1">
      <c r="A37" s="14"/>
      <c r="B37" s="272"/>
      <c r="C37" s="269"/>
      <c r="D37" s="194">
        <v>11</v>
      </c>
      <c r="E37" s="164" t="s">
        <v>127</v>
      </c>
      <c r="F37" s="33">
        <v>8</v>
      </c>
      <c r="G37" s="67">
        <f t="shared" si="2"/>
        <v>484.99</v>
      </c>
      <c r="H37" s="101" t="s">
        <v>132</v>
      </c>
      <c r="I37" s="25">
        <f t="shared" si="3"/>
        <v>245.96</v>
      </c>
      <c r="J37" s="204">
        <v>48</v>
      </c>
      <c r="K37" s="204">
        <v>49</v>
      </c>
      <c r="L37" s="207">
        <v>50</v>
      </c>
      <c r="M37" s="204">
        <v>49</v>
      </c>
      <c r="N37" s="207">
        <v>49.96</v>
      </c>
      <c r="O37" s="101" t="s">
        <v>73</v>
      </c>
      <c r="P37" s="25">
        <f t="shared" si="4"/>
        <v>239.03</v>
      </c>
      <c r="Q37" s="204">
        <v>45</v>
      </c>
      <c r="R37" s="207">
        <v>50</v>
      </c>
      <c r="S37" s="206">
        <v>51</v>
      </c>
      <c r="T37" s="204">
        <v>47</v>
      </c>
      <c r="U37" s="204">
        <v>46.03</v>
      </c>
      <c r="V37" s="14"/>
      <c r="X37" s="90" t="s">
        <v>78</v>
      </c>
    </row>
    <row r="38" spans="1:26" s="2" customFormat="1" ht="18" customHeight="1">
      <c r="A38" s="14"/>
      <c r="B38" s="272"/>
      <c r="C38" s="269"/>
      <c r="D38" s="194">
        <v>12</v>
      </c>
      <c r="E38" s="1" t="s">
        <v>176</v>
      </c>
      <c r="F38" s="33">
        <v>7</v>
      </c>
      <c r="G38" s="67">
        <f t="shared" si="2"/>
        <v>480.55</v>
      </c>
      <c r="H38" s="101" t="s">
        <v>133</v>
      </c>
      <c r="I38" s="25">
        <f t="shared" si="3"/>
        <v>233.61</v>
      </c>
      <c r="J38" s="204">
        <v>46</v>
      </c>
      <c r="K38" s="204">
        <v>48</v>
      </c>
      <c r="L38" s="206">
        <v>50.61</v>
      </c>
      <c r="M38" s="204">
        <v>48</v>
      </c>
      <c r="N38" s="204">
        <v>41</v>
      </c>
      <c r="O38" s="101" t="s">
        <v>132</v>
      </c>
      <c r="P38" s="25">
        <f t="shared" si="4"/>
        <v>246.94</v>
      </c>
      <c r="Q38" s="207">
        <v>50</v>
      </c>
      <c r="R38" s="207">
        <v>50</v>
      </c>
      <c r="S38" s="205">
        <v>51.94</v>
      </c>
      <c r="T38" s="204">
        <v>49</v>
      </c>
      <c r="U38" s="204">
        <v>46</v>
      </c>
      <c r="V38" s="14"/>
      <c r="X38" s="126"/>
    </row>
    <row r="39" spans="1:26" s="2" customFormat="1" ht="18" customHeight="1">
      <c r="A39" s="14"/>
      <c r="B39" s="272"/>
      <c r="C39" s="269"/>
      <c r="D39" s="194">
        <v>13</v>
      </c>
      <c r="E39" s="53" t="s">
        <v>122</v>
      </c>
      <c r="F39" s="33">
        <v>6</v>
      </c>
      <c r="G39" s="67">
        <f t="shared" si="2"/>
        <v>473.75</v>
      </c>
      <c r="H39" s="101" t="s">
        <v>177</v>
      </c>
      <c r="I39" s="128">
        <f t="shared" si="3"/>
        <v>253.49</v>
      </c>
      <c r="J39" s="206">
        <v>51.49</v>
      </c>
      <c r="K39" s="206">
        <v>51</v>
      </c>
      <c r="L39" s="207">
        <v>50</v>
      </c>
      <c r="M39" s="205">
        <v>52</v>
      </c>
      <c r="N39" s="204">
        <v>49</v>
      </c>
      <c r="O39" s="101" t="s">
        <v>200</v>
      </c>
      <c r="P39" s="25">
        <f t="shared" si="4"/>
        <v>220.26</v>
      </c>
      <c r="Q39" s="204">
        <v>44.26</v>
      </c>
      <c r="R39" s="204">
        <v>43</v>
      </c>
      <c r="S39" s="204">
        <v>46</v>
      </c>
      <c r="T39" s="204">
        <v>45</v>
      </c>
      <c r="U39" s="204">
        <v>42</v>
      </c>
      <c r="V39" s="14"/>
      <c r="X39" s="126"/>
    </row>
    <row r="40" spans="1:26" s="2" customFormat="1" ht="18" customHeight="1">
      <c r="A40" s="14"/>
      <c r="B40" s="272"/>
      <c r="C40" s="269"/>
      <c r="D40" s="194">
        <v>14</v>
      </c>
      <c r="E40" s="1" t="s">
        <v>121</v>
      </c>
      <c r="F40" s="33">
        <v>5</v>
      </c>
      <c r="G40" s="67">
        <f t="shared" si="2"/>
        <v>461.52</v>
      </c>
      <c r="H40" s="101" t="s">
        <v>200</v>
      </c>
      <c r="I40" s="25">
        <f t="shared" si="3"/>
        <v>218.4</v>
      </c>
      <c r="J40" s="204">
        <v>42</v>
      </c>
      <c r="K40" s="204">
        <v>46.4</v>
      </c>
      <c r="L40" s="204">
        <v>44</v>
      </c>
      <c r="M40" s="204">
        <v>44</v>
      </c>
      <c r="N40" s="204">
        <v>42</v>
      </c>
      <c r="O40" s="101" t="s">
        <v>78</v>
      </c>
      <c r="P40" s="25">
        <f t="shared" si="4"/>
        <v>243.12</v>
      </c>
      <c r="Q40" s="204">
        <v>49</v>
      </c>
      <c r="R40" s="206">
        <v>51.12</v>
      </c>
      <c r="S40" s="207">
        <v>50</v>
      </c>
      <c r="T40" s="204">
        <v>49</v>
      </c>
      <c r="U40" s="204">
        <v>44</v>
      </c>
      <c r="V40" s="14"/>
      <c r="X40" s="126"/>
    </row>
    <row r="41" spans="1:26" s="2" customFormat="1" ht="12.75">
      <c r="A41" s="14"/>
      <c r="B41" s="272"/>
      <c r="C41" s="40"/>
      <c r="D41" s="30"/>
      <c r="E41" s="40"/>
      <c r="F41" s="30"/>
      <c r="G41" s="40"/>
      <c r="H41" s="30"/>
      <c r="I41" s="40"/>
      <c r="J41" s="30"/>
      <c r="K41" s="40"/>
      <c r="L41" s="30"/>
      <c r="M41" s="40"/>
      <c r="N41" s="30"/>
      <c r="O41" s="40"/>
      <c r="P41" s="30"/>
      <c r="Q41" s="40"/>
      <c r="R41" s="30"/>
      <c r="S41" s="40"/>
      <c r="T41" s="30"/>
      <c r="U41" s="40"/>
      <c r="V41" s="14"/>
    </row>
    <row r="42" spans="1:26" s="2" customFormat="1" ht="12.75">
      <c r="A42" s="14"/>
      <c r="B42" s="272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4"/>
    </row>
    <row r="43" spans="1:26" s="2" customFormat="1" ht="19.5">
      <c r="A43" s="14"/>
      <c r="B43" s="272"/>
      <c r="C43" s="269" t="s">
        <v>55</v>
      </c>
      <c r="D43" s="257" t="s">
        <v>190</v>
      </c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16"/>
      <c r="R43" s="16"/>
      <c r="S43" s="16"/>
      <c r="T43" s="16"/>
      <c r="U43" s="84"/>
      <c r="V43" s="14"/>
    </row>
    <row r="44" spans="1:26" s="2" customFormat="1" ht="18" customHeight="1">
      <c r="A44" s="14"/>
      <c r="B44" s="272"/>
      <c r="C44" s="269"/>
      <c r="D44" s="211" t="s">
        <v>1</v>
      </c>
      <c r="E44" s="256" t="s">
        <v>14</v>
      </c>
      <c r="F44" s="212" t="s">
        <v>144</v>
      </c>
      <c r="G44" s="256"/>
      <c r="H44" s="280" t="s">
        <v>3</v>
      </c>
      <c r="I44" s="273" t="s">
        <v>83</v>
      </c>
      <c r="J44" s="273"/>
      <c r="K44" s="246" t="s">
        <v>145</v>
      </c>
      <c r="L44" s="247"/>
      <c r="M44" s="212" t="s">
        <v>0</v>
      </c>
      <c r="N44" s="212"/>
      <c r="O44" s="265" t="s">
        <v>11</v>
      </c>
      <c r="P44" s="265"/>
      <c r="Q44" s="279" t="s">
        <v>27</v>
      </c>
      <c r="R44" s="268" t="s">
        <v>65</v>
      </c>
      <c r="S44" s="16"/>
      <c r="T44" s="16"/>
      <c r="U44" s="85"/>
      <c r="V44" s="16"/>
    </row>
    <row r="45" spans="1:26" s="2" customFormat="1" ht="18" customHeight="1" thickBot="1">
      <c r="A45" s="14"/>
      <c r="B45" s="272"/>
      <c r="C45" s="269"/>
      <c r="D45" s="287"/>
      <c r="E45" s="270"/>
      <c r="F45" s="270"/>
      <c r="G45" s="270"/>
      <c r="H45" s="284"/>
      <c r="I45" s="149" t="s">
        <v>81</v>
      </c>
      <c r="J45" s="149" t="s">
        <v>82</v>
      </c>
      <c r="K45" s="288"/>
      <c r="L45" s="289"/>
      <c r="M45" s="290"/>
      <c r="N45" s="290"/>
      <c r="O45" s="291"/>
      <c r="P45" s="291"/>
      <c r="Q45" s="292"/>
      <c r="R45" s="268"/>
      <c r="S45" s="16"/>
      <c r="T45" s="16"/>
      <c r="U45" s="86"/>
      <c r="V45" s="16"/>
    </row>
    <row r="46" spans="1:26" s="2" customFormat="1" ht="18" customHeight="1">
      <c r="A46" s="14"/>
      <c r="B46" s="272"/>
      <c r="C46" s="269"/>
      <c r="D46" s="194">
        <v>1</v>
      </c>
      <c r="E46" s="1" t="s">
        <v>139</v>
      </c>
      <c r="F46" s="243" t="s">
        <v>94</v>
      </c>
      <c r="G46" s="244"/>
      <c r="H46" s="79">
        <v>6.4509999999999996</v>
      </c>
      <c r="I46" s="89"/>
      <c r="J46" s="89"/>
      <c r="K46" s="243" t="s">
        <v>199</v>
      </c>
      <c r="L46" s="244"/>
      <c r="M46" s="243" t="s">
        <v>89</v>
      </c>
      <c r="N46" s="244"/>
      <c r="O46" s="243" t="s">
        <v>98</v>
      </c>
      <c r="P46" s="244"/>
      <c r="Q46" s="32" t="s">
        <v>99</v>
      </c>
      <c r="R46" s="62">
        <v>3</v>
      </c>
      <c r="S46" s="16"/>
      <c r="T46" s="16"/>
      <c r="U46" s="16"/>
      <c r="V46" s="16"/>
      <c r="Y46" s="150" t="s">
        <v>170</v>
      </c>
      <c r="Z46" s="151"/>
    </row>
    <row r="47" spans="1:26" s="2" customFormat="1" ht="18" customHeight="1">
      <c r="A47" s="14"/>
      <c r="B47" s="272"/>
      <c r="C47" s="269"/>
      <c r="D47" s="194">
        <v>2</v>
      </c>
      <c r="E47" s="1" t="s">
        <v>97</v>
      </c>
      <c r="F47" s="243" t="s">
        <v>61</v>
      </c>
      <c r="G47" s="244"/>
      <c r="H47" s="79">
        <v>6.5620000000000003</v>
      </c>
      <c r="I47" s="98">
        <f t="shared" ref="I47:I59" si="5">H47-$H$46</f>
        <v>0.11100000000000065</v>
      </c>
      <c r="J47" s="102"/>
      <c r="K47" s="243" t="s">
        <v>34</v>
      </c>
      <c r="L47" s="244"/>
      <c r="M47" s="243" t="s">
        <v>58</v>
      </c>
      <c r="N47" s="244"/>
      <c r="O47" s="243" t="s">
        <v>98</v>
      </c>
      <c r="P47" s="244"/>
      <c r="Q47" s="32" t="s">
        <v>99</v>
      </c>
      <c r="R47" s="66">
        <v>7</v>
      </c>
      <c r="S47" s="16"/>
      <c r="T47" s="60">
        <v>1</v>
      </c>
      <c r="U47" s="16"/>
      <c r="V47" s="16"/>
      <c r="Y47" s="152" t="s">
        <v>153</v>
      </c>
      <c r="Z47" s="153"/>
    </row>
    <row r="48" spans="1:26" s="2" customFormat="1" ht="18" customHeight="1">
      <c r="A48" s="14"/>
      <c r="B48" s="272"/>
      <c r="C48" s="269"/>
      <c r="D48" s="194">
        <v>3</v>
      </c>
      <c r="E48" s="1" t="s">
        <v>96</v>
      </c>
      <c r="F48" s="243" t="s">
        <v>199</v>
      </c>
      <c r="G48" s="244"/>
      <c r="H48" s="79">
        <v>6.5739999999999998</v>
      </c>
      <c r="I48" s="29">
        <f t="shared" si="5"/>
        <v>0.12300000000000022</v>
      </c>
      <c r="J48" s="80">
        <f t="shared" ref="J48:J59" si="6">H48-H47</f>
        <v>1.1999999999999567E-2</v>
      </c>
      <c r="K48" s="243" t="s">
        <v>61</v>
      </c>
      <c r="L48" s="244"/>
      <c r="M48" s="243" t="s">
        <v>120</v>
      </c>
      <c r="N48" s="244"/>
      <c r="O48" s="243" t="s">
        <v>87</v>
      </c>
      <c r="P48" s="244"/>
      <c r="Q48" s="32" t="s">
        <v>99</v>
      </c>
      <c r="R48" s="64">
        <v>5</v>
      </c>
      <c r="S48" s="16"/>
      <c r="T48" s="61">
        <v>2</v>
      </c>
      <c r="U48" s="16"/>
      <c r="V48" s="16"/>
      <c r="Y48" s="152" t="s">
        <v>149</v>
      </c>
      <c r="Z48" s="153"/>
    </row>
    <row r="49" spans="1:26" s="2" customFormat="1" ht="18" customHeight="1">
      <c r="A49" s="14"/>
      <c r="B49" s="272"/>
      <c r="C49" s="269"/>
      <c r="D49" s="194">
        <v>4</v>
      </c>
      <c r="E49" s="1" t="s">
        <v>169</v>
      </c>
      <c r="F49" s="243" t="s">
        <v>170</v>
      </c>
      <c r="G49" s="244"/>
      <c r="H49" s="79">
        <v>6.577</v>
      </c>
      <c r="I49" s="29">
        <f t="shared" si="5"/>
        <v>0.12600000000000033</v>
      </c>
      <c r="J49" s="79">
        <f t="shared" si="6"/>
        <v>3.0000000000001137E-3</v>
      </c>
      <c r="K49" s="243" t="s">
        <v>94</v>
      </c>
      <c r="L49" s="244"/>
      <c r="M49" s="243" t="s">
        <v>195</v>
      </c>
      <c r="N49" s="244"/>
      <c r="O49" s="243" t="s">
        <v>98</v>
      </c>
      <c r="P49" s="244"/>
      <c r="Q49" s="82" t="s">
        <v>99</v>
      </c>
      <c r="R49" s="60">
        <v>1</v>
      </c>
      <c r="S49" s="16"/>
      <c r="T49" s="62">
        <v>3</v>
      </c>
      <c r="U49" s="16"/>
      <c r="V49" s="16"/>
      <c r="Y49" s="152" t="s">
        <v>94</v>
      </c>
      <c r="Z49" s="153"/>
    </row>
    <row r="50" spans="1:26" s="2" customFormat="1" ht="18" customHeight="1" thickBot="1">
      <c r="A50" s="14"/>
      <c r="B50" s="272"/>
      <c r="C50" s="269"/>
      <c r="D50" s="194">
        <v>5</v>
      </c>
      <c r="E50" s="1" t="s">
        <v>117</v>
      </c>
      <c r="F50" s="243" t="s">
        <v>85</v>
      </c>
      <c r="G50" s="244"/>
      <c r="H50" s="79">
        <v>6.62</v>
      </c>
      <c r="I50" s="98">
        <f t="shared" si="5"/>
        <v>0.16900000000000048</v>
      </c>
      <c r="J50" s="80">
        <f t="shared" si="6"/>
        <v>4.3000000000000149E-2</v>
      </c>
      <c r="K50" s="243" t="s">
        <v>36</v>
      </c>
      <c r="L50" s="244"/>
      <c r="M50" s="243" t="s">
        <v>58</v>
      </c>
      <c r="N50" s="244"/>
      <c r="O50" s="243" t="s">
        <v>124</v>
      </c>
      <c r="P50" s="244"/>
      <c r="Q50" s="32" t="s">
        <v>99</v>
      </c>
      <c r="R50" s="65">
        <v>6</v>
      </c>
      <c r="S50" s="14"/>
      <c r="T50" s="63">
        <v>4</v>
      </c>
      <c r="U50" s="14"/>
      <c r="V50" s="16"/>
      <c r="Y50" s="154" t="s">
        <v>63</v>
      </c>
      <c r="Z50" s="155"/>
    </row>
    <row r="51" spans="1:26" s="2" customFormat="1" ht="18" customHeight="1">
      <c r="A51" s="14"/>
      <c r="B51" s="272"/>
      <c r="C51" s="269"/>
      <c r="D51" s="194">
        <v>6</v>
      </c>
      <c r="E51" s="1" t="s">
        <v>172</v>
      </c>
      <c r="F51" s="243" t="s">
        <v>119</v>
      </c>
      <c r="G51" s="244"/>
      <c r="H51" s="79">
        <v>6.6779999999999999</v>
      </c>
      <c r="I51" s="98">
        <f t="shared" si="5"/>
        <v>0.22700000000000031</v>
      </c>
      <c r="J51" s="80">
        <f t="shared" si="6"/>
        <v>5.7999999999999829E-2</v>
      </c>
      <c r="K51" s="243" t="s">
        <v>173</v>
      </c>
      <c r="L51" s="244"/>
      <c r="M51" s="243" t="s">
        <v>89</v>
      </c>
      <c r="N51" s="244"/>
      <c r="O51" s="243" t="s">
        <v>174</v>
      </c>
      <c r="P51" s="244"/>
      <c r="Q51" s="32" t="s">
        <v>101</v>
      </c>
      <c r="R51" s="61">
        <v>2</v>
      </c>
      <c r="S51" s="14"/>
      <c r="T51" s="64">
        <v>5</v>
      </c>
      <c r="U51" s="14"/>
      <c r="V51" s="14"/>
      <c r="Y51" s="150" t="s">
        <v>151</v>
      </c>
      <c r="Z51" s="151"/>
    </row>
    <row r="52" spans="1:26" s="2" customFormat="1" ht="18" customHeight="1">
      <c r="A52" s="14"/>
      <c r="B52" s="272"/>
      <c r="C52" s="269"/>
      <c r="D52" s="194">
        <v>7</v>
      </c>
      <c r="E52" s="1" t="s">
        <v>116</v>
      </c>
      <c r="F52" s="243" t="s">
        <v>112</v>
      </c>
      <c r="G52" s="244"/>
      <c r="H52" s="79">
        <v>6.7389999999999999</v>
      </c>
      <c r="I52" s="98">
        <f t="shared" si="5"/>
        <v>0.28800000000000026</v>
      </c>
      <c r="J52" s="80">
        <f t="shared" si="6"/>
        <v>6.0999999999999943E-2</v>
      </c>
      <c r="K52" s="243" t="s">
        <v>2</v>
      </c>
      <c r="L52" s="244"/>
      <c r="M52" s="243" t="s">
        <v>58</v>
      </c>
      <c r="N52" s="244"/>
      <c r="O52" s="243" t="s">
        <v>181</v>
      </c>
      <c r="P52" s="244"/>
      <c r="Q52" s="32" t="s">
        <v>101</v>
      </c>
      <c r="R52" s="63">
        <v>4</v>
      </c>
      <c r="S52" s="14"/>
      <c r="T52" s="65">
        <v>6</v>
      </c>
      <c r="U52" s="14"/>
      <c r="V52" s="14"/>
      <c r="Y52" s="152" t="s">
        <v>173</v>
      </c>
      <c r="Z52" s="153"/>
    </row>
    <row r="53" spans="1:26" s="2" customFormat="1" ht="18" customHeight="1">
      <c r="A53" s="14"/>
      <c r="B53" s="272"/>
      <c r="C53" s="269"/>
      <c r="D53" s="194">
        <v>8</v>
      </c>
      <c r="E53" s="1" t="s">
        <v>111</v>
      </c>
      <c r="F53" s="243" t="s">
        <v>2</v>
      </c>
      <c r="G53" s="244"/>
      <c r="H53" s="79">
        <v>6.7889999999999997</v>
      </c>
      <c r="I53" s="98">
        <f t="shared" si="5"/>
        <v>0.33800000000000008</v>
      </c>
      <c r="J53" s="80">
        <f t="shared" si="6"/>
        <v>4.9999999999999822E-2</v>
      </c>
      <c r="K53" s="243" t="s">
        <v>85</v>
      </c>
      <c r="L53" s="244"/>
      <c r="M53" s="243" t="s">
        <v>192</v>
      </c>
      <c r="N53" s="244"/>
      <c r="O53" s="243" t="s">
        <v>181</v>
      </c>
      <c r="P53" s="244"/>
      <c r="Q53" s="32" t="s">
        <v>100</v>
      </c>
      <c r="R53" s="66">
        <v>7</v>
      </c>
      <c r="S53" s="14"/>
      <c r="T53" s="66">
        <v>7</v>
      </c>
      <c r="U53" s="14"/>
      <c r="V53" s="14"/>
      <c r="Y53" s="152" t="s">
        <v>85</v>
      </c>
      <c r="Z53" s="153"/>
    </row>
    <row r="54" spans="1:26" s="2" customFormat="1" ht="18" customHeight="1">
      <c r="A54" s="14"/>
      <c r="B54" s="272"/>
      <c r="C54" s="269"/>
      <c r="D54" s="194">
        <v>9</v>
      </c>
      <c r="E54" s="1" t="s">
        <v>138</v>
      </c>
      <c r="F54" s="243" t="s">
        <v>173</v>
      </c>
      <c r="G54" s="244"/>
      <c r="H54" s="80">
        <v>6.8209999999999997</v>
      </c>
      <c r="I54" s="98">
        <f t="shared" si="5"/>
        <v>0.37000000000000011</v>
      </c>
      <c r="J54" s="80">
        <f t="shared" si="6"/>
        <v>3.2000000000000028E-2</v>
      </c>
      <c r="K54" s="243" t="s">
        <v>119</v>
      </c>
      <c r="L54" s="244"/>
      <c r="M54" s="243" t="s">
        <v>58</v>
      </c>
      <c r="N54" s="244"/>
      <c r="O54" s="243" t="s">
        <v>98</v>
      </c>
      <c r="P54" s="244"/>
      <c r="Q54" s="32" t="s">
        <v>101</v>
      </c>
      <c r="R54" s="65">
        <v>6</v>
      </c>
      <c r="S54" s="14"/>
      <c r="T54" s="14"/>
      <c r="U54" s="14"/>
      <c r="V54" s="14"/>
      <c r="Y54" s="152" t="s">
        <v>36</v>
      </c>
      <c r="Z54" s="153"/>
    </row>
    <row r="55" spans="1:26" s="2" customFormat="1" ht="18" customHeight="1" thickBot="1">
      <c r="A55" s="14"/>
      <c r="B55" s="272"/>
      <c r="C55" s="269"/>
      <c r="D55" s="194">
        <v>10</v>
      </c>
      <c r="E55" s="1" t="s">
        <v>194</v>
      </c>
      <c r="F55" s="243" t="s">
        <v>36</v>
      </c>
      <c r="G55" s="244"/>
      <c r="H55" s="80">
        <v>6.8259999999999996</v>
      </c>
      <c r="I55" s="98">
        <f t="shared" si="5"/>
        <v>0.375</v>
      </c>
      <c r="J55" s="79">
        <f t="shared" si="6"/>
        <v>4.9999999999998934E-3</v>
      </c>
      <c r="K55" s="243" t="s">
        <v>35</v>
      </c>
      <c r="L55" s="244"/>
      <c r="M55" s="243" t="s">
        <v>120</v>
      </c>
      <c r="N55" s="244"/>
      <c r="O55" s="243" t="s">
        <v>87</v>
      </c>
      <c r="P55" s="244"/>
      <c r="Q55" s="32" t="s">
        <v>99</v>
      </c>
      <c r="R55" s="62">
        <v>3</v>
      </c>
      <c r="S55" s="14"/>
      <c r="T55" s="14"/>
      <c r="U55" s="14"/>
      <c r="V55" s="14"/>
      <c r="Y55" s="154" t="s">
        <v>171</v>
      </c>
      <c r="Z55" s="155"/>
    </row>
    <row r="56" spans="1:26" s="2" customFormat="1" ht="18" customHeight="1">
      <c r="A56" s="14"/>
      <c r="B56" s="272"/>
      <c r="C56" s="269"/>
      <c r="D56" s="194">
        <v>11</v>
      </c>
      <c r="E56" s="1" t="s">
        <v>122</v>
      </c>
      <c r="F56" s="243" t="s">
        <v>104</v>
      </c>
      <c r="G56" s="244"/>
      <c r="H56" s="80">
        <v>6.8390000000000004</v>
      </c>
      <c r="I56" s="98">
        <f t="shared" si="5"/>
        <v>0.38800000000000079</v>
      </c>
      <c r="J56" s="80">
        <f t="shared" si="6"/>
        <v>1.3000000000000789E-2</v>
      </c>
      <c r="K56" s="243" t="s">
        <v>170</v>
      </c>
      <c r="L56" s="244"/>
      <c r="M56" s="243" t="s">
        <v>58</v>
      </c>
      <c r="N56" s="244"/>
      <c r="O56" s="243" t="s">
        <v>107</v>
      </c>
      <c r="P56" s="244"/>
      <c r="Q56" s="32" t="s">
        <v>100</v>
      </c>
      <c r="R56" s="63">
        <v>4</v>
      </c>
      <c r="S56" s="14"/>
      <c r="T56" s="14"/>
      <c r="U56" s="14"/>
      <c r="V56" s="14"/>
      <c r="Y56" s="150" t="s">
        <v>34</v>
      </c>
      <c r="Z56" s="151"/>
    </row>
    <row r="57" spans="1:26" s="2" customFormat="1" ht="18" customHeight="1">
      <c r="A57" s="14"/>
      <c r="B57" s="272"/>
      <c r="C57" s="269"/>
      <c r="D57" s="194">
        <v>12</v>
      </c>
      <c r="E57" s="1" t="s">
        <v>176</v>
      </c>
      <c r="F57" s="243" t="s">
        <v>109</v>
      </c>
      <c r="G57" s="244"/>
      <c r="H57" s="80">
        <v>6.85</v>
      </c>
      <c r="I57" s="98">
        <f t="shared" si="5"/>
        <v>0.39900000000000002</v>
      </c>
      <c r="J57" s="80">
        <f t="shared" si="6"/>
        <v>1.0999999999999233E-2</v>
      </c>
      <c r="K57" s="243" t="s">
        <v>112</v>
      </c>
      <c r="L57" s="244"/>
      <c r="M57" s="243" t="s">
        <v>120</v>
      </c>
      <c r="N57" s="244"/>
      <c r="O57" s="243" t="s">
        <v>98</v>
      </c>
      <c r="P57" s="244"/>
      <c r="Q57" s="32" t="s">
        <v>101</v>
      </c>
      <c r="R57" s="61">
        <v>2</v>
      </c>
      <c r="S57" s="14"/>
      <c r="T57" s="14"/>
      <c r="U57" s="14"/>
      <c r="V57" s="14"/>
      <c r="Y57" s="152" t="s">
        <v>119</v>
      </c>
      <c r="Z57" s="153"/>
    </row>
    <row r="58" spans="1:26" s="2" customFormat="1" ht="18" customHeight="1">
      <c r="A58" s="14"/>
      <c r="B58" s="272"/>
      <c r="C58" s="269"/>
      <c r="D58" s="194">
        <v>13</v>
      </c>
      <c r="E58" s="53" t="s">
        <v>201</v>
      </c>
      <c r="F58" s="243" t="s">
        <v>34</v>
      </c>
      <c r="G58" s="244"/>
      <c r="H58" s="80">
        <v>6.9359999999999999</v>
      </c>
      <c r="I58" s="98">
        <f t="shared" si="5"/>
        <v>0.48500000000000032</v>
      </c>
      <c r="J58" s="80">
        <f t="shared" si="6"/>
        <v>8.6000000000000298E-2</v>
      </c>
      <c r="K58" s="243" t="s">
        <v>109</v>
      </c>
      <c r="L58" s="244"/>
      <c r="M58" s="243" t="s">
        <v>158</v>
      </c>
      <c r="N58" s="244"/>
      <c r="O58" s="243" t="s">
        <v>98</v>
      </c>
      <c r="P58" s="244"/>
      <c r="Q58" s="32" t="s">
        <v>102</v>
      </c>
      <c r="R58" s="64">
        <v>5</v>
      </c>
      <c r="S58" s="14"/>
      <c r="T58" s="14"/>
      <c r="U58" s="14"/>
      <c r="V58" s="14"/>
      <c r="Y58" s="152" t="s">
        <v>112</v>
      </c>
      <c r="Z58" s="153"/>
    </row>
    <row r="59" spans="1:26" s="2" customFormat="1" ht="18" customHeight="1">
      <c r="A59" s="14"/>
      <c r="B59" s="272"/>
      <c r="C59" s="269"/>
      <c r="D59" s="194">
        <v>14</v>
      </c>
      <c r="E59" s="1" t="s">
        <v>121</v>
      </c>
      <c r="F59" s="243" t="s">
        <v>198</v>
      </c>
      <c r="G59" s="244"/>
      <c r="H59" s="29">
        <v>7.3609999999999998</v>
      </c>
      <c r="I59" s="98">
        <f t="shared" si="5"/>
        <v>0.91000000000000014</v>
      </c>
      <c r="J59" s="29">
        <f t="shared" si="6"/>
        <v>0.42499999999999982</v>
      </c>
      <c r="K59" s="243" t="s">
        <v>104</v>
      </c>
      <c r="L59" s="244"/>
      <c r="M59" s="243" t="s">
        <v>89</v>
      </c>
      <c r="N59" s="244"/>
      <c r="O59" s="243" t="s">
        <v>98</v>
      </c>
      <c r="P59" s="244"/>
      <c r="Q59" s="32" t="s">
        <v>101</v>
      </c>
      <c r="R59" s="60">
        <v>1</v>
      </c>
      <c r="S59" s="14"/>
      <c r="T59" s="14"/>
      <c r="U59" s="14"/>
      <c r="V59" s="14"/>
      <c r="Y59" s="152"/>
      <c r="Z59" s="153"/>
    </row>
    <row r="60" spans="1:26" s="2" customFormat="1" ht="12.75">
      <c r="A60" s="14"/>
      <c r="B60" s="272"/>
      <c r="C60" s="269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14"/>
    </row>
    <row r="61" spans="1:26" s="2" customFormat="1" ht="19.5">
      <c r="A61" s="5"/>
      <c r="B61" s="272"/>
      <c r="C61" s="269"/>
      <c r="D61" s="257" t="s">
        <v>21</v>
      </c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74"/>
      <c r="V61" s="14"/>
    </row>
    <row r="62" spans="1:26" s="2" customFormat="1" ht="18" customHeight="1">
      <c r="A62" s="14"/>
      <c r="B62" s="272"/>
      <c r="C62" s="269"/>
      <c r="D62" s="211" t="s">
        <v>1</v>
      </c>
      <c r="E62" s="256" t="s">
        <v>14</v>
      </c>
      <c r="F62" s="263" t="s">
        <v>4</v>
      </c>
      <c r="G62" s="281" t="s">
        <v>18</v>
      </c>
      <c r="H62" s="260" t="s">
        <v>15</v>
      </c>
      <c r="I62" s="261"/>
      <c r="J62" s="261"/>
      <c r="K62" s="261"/>
      <c r="L62" s="261"/>
      <c r="M62" s="261"/>
      <c r="N62" s="262"/>
      <c r="O62" s="260" t="s">
        <v>16</v>
      </c>
      <c r="P62" s="261"/>
      <c r="Q62" s="261"/>
      <c r="R62" s="261"/>
      <c r="S62" s="261"/>
      <c r="T62" s="261"/>
      <c r="U62" s="262"/>
      <c r="V62" s="14"/>
    </row>
    <row r="63" spans="1:26" s="2" customFormat="1" ht="18" customHeight="1">
      <c r="A63" s="14"/>
      <c r="B63" s="272"/>
      <c r="C63" s="269"/>
      <c r="D63" s="211"/>
      <c r="E63" s="256"/>
      <c r="F63" s="264"/>
      <c r="G63" s="281"/>
      <c r="H63" s="90" t="s">
        <v>66</v>
      </c>
      <c r="I63" s="31" t="s">
        <v>17</v>
      </c>
      <c r="J63" s="22">
        <v>1</v>
      </c>
      <c r="K63" s="19">
        <v>2</v>
      </c>
      <c r="L63" s="20">
        <v>3</v>
      </c>
      <c r="M63" s="21">
        <v>4</v>
      </c>
      <c r="N63" s="26">
        <v>5</v>
      </c>
      <c r="O63" s="90" t="s">
        <v>66</v>
      </c>
      <c r="P63" s="31" t="s">
        <v>17</v>
      </c>
      <c r="Q63" s="22">
        <v>1</v>
      </c>
      <c r="R63" s="19">
        <v>2</v>
      </c>
      <c r="S63" s="20">
        <v>3</v>
      </c>
      <c r="T63" s="21">
        <v>4</v>
      </c>
      <c r="U63" s="26">
        <v>5</v>
      </c>
      <c r="V63" s="14"/>
    </row>
    <row r="64" spans="1:26" s="2" customFormat="1" ht="18" customHeight="1">
      <c r="A64" s="14"/>
      <c r="B64" s="272"/>
      <c r="C64" s="269"/>
      <c r="D64" s="194">
        <v>1</v>
      </c>
      <c r="E64" s="1" t="s">
        <v>139</v>
      </c>
      <c r="F64" s="33">
        <v>20</v>
      </c>
      <c r="G64" s="113">
        <f t="shared" ref="G64:G77" si="7">I64+P64</f>
        <v>535.88</v>
      </c>
      <c r="H64" s="101" t="s">
        <v>130</v>
      </c>
      <c r="I64" s="171">
        <f t="shared" ref="I64:I77" si="8">SUM(J64:N64)</f>
        <v>266.61</v>
      </c>
      <c r="J64" s="108">
        <v>53.61</v>
      </c>
      <c r="K64" s="108">
        <v>55</v>
      </c>
      <c r="L64" s="108">
        <v>54</v>
      </c>
      <c r="M64" s="108">
        <v>54</v>
      </c>
      <c r="N64" s="111">
        <v>50</v>
      </c>
      <c r="O64" s="101" t="s">
        <v>67</v>
      </c>
      <c r="P64" s="171">
        <f t="shared" ref="P64:P77" si="9">SUM(Q64:U64)</f>
        <v>269.27</v>
      </c>
      <c r="Q64" s="108">
        <v>55.27</v>
      </c>
      <c r="R64" s="108">
        <v>55</v>
      </c>
      <c r="S64" s="108">
        <v>54</v>
      </c>
      <c r="T64" s="107">
        <v>53</v>
      </c>
      <c r="U64" s="109">
        <v>52</v>
      </c>
      <c r="V64" s="14"/>
    </row>
    <row r="65" spans="1:27" s="2" customFormat="1" ht="18" customHeight="1">
      <c r="A65" s="14"/>
      <c r="B65" s="272"/>
      <c r="C65" s="269"/>
      <c r="D65" s="194">
        <v>2</v>
      </c>
      <c r="E65" s="1" t="s">
        <v>96</v>
      </c>
      <c r="F65" s="33">
        <v>18</v>
      </c>
      <c r="G65" s="113">
        <f t="shared" si="7"/>
        <v>529.09999999999991</v>
      </c>
      <c r="H65" s="101" t="s">
        <v>67</v>
      </c>
      <c r="I65" s="175">
        <f t="shared" si="8"/>
        <v>265.07</v>
      </c>
      <c r="J65" s="107">
        <v>53</v>
      </c>
      <c r="K65" s="108">
        <v>54</v>
      </c>
      <c r="L65" s="108">
        <v>54.07</v>
      </c>
      <c r="M65" s="108">
        <v>54</v>
      </c>
      <c r="N65" s="111">
        <v>50</v>
      </c>
      <c r="O65" s="101" t="s">
        <v>69</v>
      </c>
      <c r="P65" s="172">
        <f t="shared" si="9"/>
        <v>264.02999999999997</v>
      </c>
      <c r="Q65" s="107">
        <v>53</v>
      </c>
      <c r="R65" s="107">
        <v>53</v>
      </c>
      <c r="S65" s="108">
        <v>55.03</v>
      </c>
      <c r="T65" s="107">
        <v>53</v>
      </c>
      <c r="U65" s="111">
        <v>50</v>
      </c>
      <c r="V65" s="14"/>
    </row>
    <row r="66" spans="1:27" s="2" customFormat="1" ht="18" customHeight="1">
      <c r="A66" s="14"/>
      <c r="B66" s="272"/>
      <c r="C66" s="269"/>
      <c r="D66" s="194">
        <v>3</v>
      </c>
      <c r="E66" s="1" t="s">
        <v>169</v>
      </c>
      <c r="F66" s="33">
        <v>16</v>
      </c>
      <c r="G66" s="113">
        <f t="shared" si="7"/>
        <v>525.69000000000005</v>
      </c>
      <c r="H66" s="101" t="s">
        <v>177</v>
      </c>
      <c r="I66" s="128">
        <f t="shared" si="8"/>
        <v>264.83</v>
      </c>
      <c r="J66" s="107">
        <v>53</v>
      </c>
      <c r="K66" s="108">
        <v>53.83</v>
      </c>
      <c r="L66" s="107">
        <v>53</v>
      </c>
      <c r="M66" s="108">
        <v>54</v>
      </c>
      <c r="N66" s="110">
        <v>51</v>
      </c>
      <c r="O66" s="101" t="s">
        <v>130</v>
      </c>
      <c r="P66" s="175">
        <f t="shared" si="9"/>
        <v>260.86</v>
      </c>
      <c r="Q66" s="110">
        <v>51</v>
      </c>
      <c r="R66" s="108">
        <v>53.86</v>
      </c>
      <c r="S66" s="107">
        <v>53</v>
      </c>
      <c r="T66" s="107">
        <v>53</v>
      </c>
      <c r="U66" s="111">
        <v>50</v>
      </c>
      <c r="V66" s="14"/>
    </row>
    <row r="67" spans="1:27" s="2" customFormat="1" ht="18" customHeight="1">
      <c r="A67" s="14"/>
      <c r="B67" s="272"/>
      <c r="C67" s="269"/>
      <c r="D67" s="194">
        <v>4</v>
      </c>
      <c r="E67" s="1" t="s">
        <v>97</v>
      </c>
      <c r="F67" s="33">
        <v>15</v>
      </c>
      <c r="G67" s="113">
        <f t="shared" si="7"/>
        <v>519.29</v>
      </c>
      <c r="H67" s="101" t="s">
        <v>69</v>
      </c>
      <c r="I67" s="172">
        <f t="shared" si="8"/>
        <v>265.39</v>
      </c>
      <c r="J67" s="107">
        <v>53</v>
      </c>
      <c r="K67" s="107">
        <v>53</v>
      </c>
      <c r="L67" s="108">
        <v>55</v>
      </c>
      <c r="M67" s="107">
        <v>53</v>
      </c>
      <c r="N67" s="110">
        <v>51.39</v>
      </c>
      <c r="O67" s="101" t="s">
        <v>73</v>
      </c>
      <c r="P67" s="128">
        <f t="shared" si="9"/>
        <v>253.9</v>
      </c>
      <c r="Q67" s="110">
        <v>51</v>
      </c>
      <c r="R67" s="111">
        <v>50</v>
      </c>
      <c r="S67" s="107">
        <v>53</v>
      </c>
      <c r="T67" s="110">
        <v>51</v>
      </c>
      <c r="U67" s="39">
        <v>48.9</v>
      </c>
      <c r="V67" s="14"/>
    </row>
    <row r="68" spans="1:27" s="2" customFormat="1" ht="18" customHeight="1">
      <c r="A68" s="14"/>
      <c r="B68" s="272"/>
      <c r="C68" s="269"/>
      <c r="D68" s="194">
        <v>5</v>
      </c>
      <c r="E68" s="1" t="s">
        <v>117</v>
      </c>
      <c r="F68" s="33">
        <v>14</v>
      </c>
      <c r="G68" s="113">
        <f t="shared" si="7"/>
        <v>515.67000000000007</v>
      </c>
      <c r="H68" s="101" t="s">
        <v>76</v>
      </c>
      <c r="I68" s="128">
        <f t="shared" si="8"/>
        <v>259.54000000000002</v>
      </c>
      <c r="J68" s="109">
        <v>52</v>
      </c>
      <c r="K68" s="107">
        <v>53</v>
      </c>
      <c r="L68" s="107">
        <v>53</v>
      </c>
      <c r="M68" s="110">
        <v>51</v>
      </c>
      <c r="N68" s="110">
        <v>50.54</v>
      </c>
      <c r="O68" s="101" t="s">
        <v>72</v>
      </c>
      <c r="P68" s="128">
        <f t="shared" si="9"/>
        <v>256.13</v>
      </c>
      <c r="Q68" s="109">
        <v>52</v>
      </c>
      <c r="R68" s="109">
        <v>52</v>
      </c>
      <c r="S68" s="109">
        <v>52</v>
      </c>
      <c r="T68" s="110">
        <v>51</v>
      </c>
      <c r="U68" s="39">
        <v>49.13</v>
      </c>
      <c r="V68" s="14"/>
    </row>
    <row r="69" spans="1:27" s="2" customFormat="1" ht="18" customHeight="1">
      <c r="A69" s="14"/>
      <c r="B69" s="272"/>
      <c r="C69" s="269"/>
      <c r="D69" s="194">
        <v>6</v>
      </c>
      <c r="E69" s="1" t="s">
        <v>122</v>
      </c>
      <c r="F69" s="33">
        <v>13</v>
      </c>
      <c r="G69" s="113">
        <f t="shared" si="7"/>
        <v>510.25</v>
      </c>
      <c r="H69" s="101" t="s">
        <v>78</v>
      </c>
      <c r="I69" s="128">
        <f t="shared" si="8"/>
        <v>253.99</v>
      </c>
      <c r="J69" s="110">
        <v>51</v>
      </c>
      <c r="K69" s="110">
        <v>51</v>
      </c>
      <c r="L69" s="109">
        <v>52</v>
      </c>
      <c r="M69" s="111">
        <v>50</v>
      </c>
      <c r="N69" s="111">
        <v>49.99</v>
      </c>
      <c r="O69" s="101" t="s">
        <v>177</v>
      </c>
      <c r="P69" s="128">
        <f t="shared" si="9"/>
        <v>256.26</v>
      </c>
      <c r="Q69" s="111">
        <v>50</v>
      </c>
      <c r="R69" s="107">
        <v>53</v>
      </c>
      <c r="S69" s="109">
        <v>52</v>
      </c>
      <c r="T69" s="110">
        <v>51</v>
      </c>
      <c r="U69" s="111">
        <v>50.26</v>
      </c>
      <c r="V69" s="14"/>
    </row>
    <row r="70" spans="1:27" s="2" customFormat="1" ht="18" customHeight="1">
      <c r="A70" s="14"/>
      <c r="B70" s="272"/>
      <c r="C70" s="269"/>
      <c r="D70" s="194">
        <v>7</v>
      </c>
      <c r="E70" s="1" t="s">
        <v>138</v>
      </c>
      <c r="F70" s="33">
        <v>12</v>
      </c>
      <c r="G70" s="113">
        <f t="shared" si="7"/>
        <v>502.63</v>
      </c>
      <c r="H70" s="101" t="s">
        <v>179</v>
      </c>
      <c r="I70" s="25">
        <f t="shared" si="8"/>
        <v>248.93</v>
      </c>
      <c r="J70" s="111">
        <v>50</v>
      </c>
      <c r="K70" s="110">
        <v>51</v>
      </c>
      <c r="L70" s="111">
        <v>50</v>
      </c>
      <c r="M70" s="39">
        <v>49</v>
      </c>
      <c r="N70" s="39">
        <v>48.93</v>
      </c>
      <c r="O70" s="101" t="s">
        <v>131</v>
      </c>
      <c r="P70" s="128">
        <f t="shared" si="9"/>
        <v>253.7</v>
      </c>
      <c r="Q70" s="111">
        <v>50</v>
      </c>
      <c r="R70" s="109">
        <v>52</v>
      </c>
      <c r="S70" s="107">
        <v>53</v>
      </c>
      <c r="T70" s="111">
        <v>50</v>
      </c>
      <c r="U70" s="39">
        <v>48.7</v>
      </c>
      <c r="V70" s="14"/>
    </row>
    <row r="71" spans="1:27" s="2" customFormat="1" ht="18" customHeight="1">
      <c r="A71" s="14"/>
      <c r="B71" s="272"/>
      <c r="C71" s="269"/>
      <c r="D71" s="194">
        <v>8</v>
      </c>
      <c r="E71" s="1" t="s">
        <v>172</v>
      </c>
      <c r="F71" s="33">
        <v>11</v>
      </c>
      <c r="G71" s="113">
        <f t="shared" si="7"/>
        <v>502.51</v>
      </c>
      <c r="H71" s="101" t="s">
        <v>131</v>
      </c>
      <c r="I71" s="128">
        <f t="shared" si="8"/>
        <v>254.2</v>
      </c>
      <c r="J71" s="39">
        <v>49</v>
      </c>
      <c r="K71" s="110">
        <v>51</v>
      </c>
      <c r="L71" s="107">
        <v>53</v>
      </c>
      <c r="M71" s="109">
        <v>52.2</v>
      </c>
      <c r="N71" s="39">
        <v>49</v>
      </c>
      <c r="O71" s="101" t="s">
        <v>179</v>
      </c>
      <c r="P71" s="25">
        <f t="shared" si="9"/>
        <v>248.31</v>
      </c>
      <c r="Q71" s="111">
        <v>50</v>
      </c>
      <c r="R71" s="111">
        <v>50</v>
      </c>
      <c r="S71" s="39">
        <v>49</v>
      </c>
      <c r="T71" s="110">
        <v>51.31</v>
      </c>
      <c r="U71" s="39">
        <v>48</v>
      </c>
      <c r="V71" s="14"/>
    </row>
    <row r="72" spans="1:27" s="2" customFormat="1" ht="18" customHeight="1">
      <c r="A72" s="14"/>
      <c r="B72" s="272"/>
      <c r="C72" s="269"/>
      <c r="D72" s="194">
        <v>9</v>
      </c>
      <c r="E72" s="1" t="s">
        <v>116</v>
      </c>
      <c r="F72" s="33">
        <v>10</v>
      </c>
      <c r="G72" s="113">
        <f t="shared" si="7"/>
        <v>501.66999999999996</v>
      </c>
      <c r="H72" s="101" t="s">
        <v>133</v>
      </c>
      <c r="I72" s="25">
        <f t="shared" si="8"/>
        <v>249.76</v>
      </c>
      <c r="J72" s="39">
        <v>49</v>
      </c>
      <c r="K72" s="39">
        <v>49</v>
      </c>
      <c r="L72" s="110">
        <v>51</v>
      </c>
      <c r="M72" s="111">
        <v>50</v>
      </c>
      <c r="N72" s="110">
        <v>50.76</v>
      </c>
      <c r="O72" s="101" t="s">
        <v>71</v>
      </c>
      <c r="P72" s="128">
        <f t="shared" si="9"/>
        <v>251.91</v>
      </c>
      <c r="Q72" s="111">
        <v>50</v>
      </c>
      <c r="R72" s="111">
        <v>50</v>
      </c>
      <c r="S72" s="109">
        <v>52</v>
      </c>
      <c r="T72" s="111">
        <v>50</v>
      </c>
      <c r="U72" s="111">
        <v>49.91</v>
      </c>
      <c r="V72" s="14"/>
    </row>
    <row r="73" spans="1:27" s="2" customFormat="1" ht="18" customHeight="1">
      <c r="A73" s="14"/>
      <c r="B73" s="272"/>
      <c r="C73" s="269"/>
      <c r="D73" s="194">
        <v>10</v>
      </c>
      <c r="E73" s="1" t="s">
        <v>111</v>
      </c>
      <c r="F73" s="33">
        <v>9</v>
      </c>
      <c r="G73" s="67">
        <f t="shared" si="7"/>
        <v>498.51</v>
      </c>
      <c r="H73" s="101" t="s">
        <v>71</v>
      </c>
      <c r="I73" s="25">
        <f t="shared" si="8"/>
        <v>242.16</v>
      </c>
      <c r="J73" s="110">
        <v>51</v>
      </c>
      <c r="K73" s="39">
        <v>42</v>
      </c>
      <c r="L73" s="109">
        <v>52</v>
      </c>
      <c r="M73" s="39">
        <v>48</v>
      </c>
      <c r="N73" s="39">
        <v>49.16</v>
      </c>
      <c r="O73" s="101" t="s">
        <v>76</v>
      </c>
      <c r="P73" s="128">
        <f t="shared" si="9"/>
        <v>256.35000000000002</v>
      </c>
      <c r="Q73" s="109">
        <v>52</v>
      </c>
      <c r="R73" s="111">
        <v>50</v>
      </c>
      <c r="S73" s="109">
        <v>52</v>
      </c>
      <c r="T73" s="110">
        <v>51</v>
      </c>
      <c r="U73" s="110">
        <v>51.35</v>
      </c>
      <c r="V73" s="14"/>
    </row>
    <row r="74" spans="1:27" s="2" customFormat="1" ht="18" customHeight="1">
      <c r="A74" s="14"/>
      <c r="B74" s="272"/>
      <c r="C74" s="269"/>
      <c r="D74" s="194">
        <v>11</v>
      </c>
      <c r="E74" s="1" t="s">
        <v>194</v>
      </c>
      <c r="F74" s="33">
        <v>8</v>
      </c>
      <c r="G74" s="67">
        <f t="shared" si="7"/>
        <v>495.38</v>
      </c>
      <c r="H74" s="101" t="s">
        <v>72</v>
      </c>
      <c r="I74" s="128">
        <f t="shared" si="8"/>
        <v>251.53</v>
      </c>
      <c r="J74" s="109">
        <v>51.53</v>
      </c>
      <c r="K74" s="111">
        <v>50</v>
      </c>
      <c r="L74" s="110">
        <v>51</v>
      </c>
      <c r="M74" s="110">
        <v>51</v>
      </c>
      <c r="N74" s="39">
        <v>48</v>
      </c>
      <c r="O74" s="101" t="s">
        <v>68</v>
      </c>
      <c r="P74" s="25">
        <f t="shared" si="9"/>
        <v>243.85</v>
      </c>
      <c r="Q74" s="111">
        <v>49.85</v>
      </c>
      <c r="R74" s="39">
        <v>49</v>
      </c>
      <c r="S74" s="111">
        <v>50</v>
      </c>
      <c r="T74" s="110">
        <v>51</v>
      </c>
      <c r="U74" s="39">
        <v>44</v>
      </c>
      <c r="V74" s="14"/>
    </row>
    <row r="75" spans="1:27" s="2" customFormat="1" ht="18" customHeight="1">
      <c r="A75" s="14"/>
      <c r="B75" s="272"/>
      <c r="C75" s="269"/>
      <c r="D75" s="194">
        <v>12</v>
      </c>
      <c r="E75" s="1" t="s">
        <v>176</v>
      </c>
      <c r="F75" s="33">
        <v>7</v>
      </c>
      <c r="G75" s="67">
        <f t="shared" si="7"/>
        <v>492.38</v>
      </c>
      <c r="H75" s="101" t="s">
        <v>132</v>
      </c>
      <c r="I75" s="128">
        <f t="shared" si="8"/>
        <v>250.6</v>
      </c>
      <c r="J75" s="111">
        <v>50</v>
      </c>
      <c r="K75" s="111">
        <v>50</v>
      </c>
      <c r="L75" s="110">
        <v>51</v>
      </c>
      <c r="M75" s="110">
        <v>50.6</v>
      </c>
      <c r="N75" s="39">
        <v>49</v>
      </c>
      <c r="O75" s="101" t="s">
        <v>133</v>
      </c>
      <c r="P75" s="25">
        <f t="shared" si="9"/>
        <v>241.78</v>
      </c>
      <c r="Q75" s="39">
        <v>49</v>
      </c>
      <c r="R75" s="39">
        <v>49</v>
      </c>
      <c r="S75" s="111">
        <v>50</v>
      </c>
      <c r="T75" s="111">
        <v>49.78</v>
      </c>
      <c r="U75" s="39">
        <v>44</v>
      </c>
      <c r="V75" s="14"/>
    </row>
    <row r="76" spans="1:27" s="2" customFormat="1" ht="18" customHeight="1">
      <c r="A76" s="14"/>
      <c r="B76" s="272"/>
      <c r="C76" s="269"/>
      <c r="D76" s="194">
        <v>13</v>
      </c>
      <c r="E76" s="53" t="s">
        <v>201</v>
      </c>
      <c r="F76" s="33">
        <v>6</v>
      </c>
      <c r="G76" s="67">
        <f t="shared" si="7"/>
        <v>485.47</v>
      </c>
      <c r="H76" s="101" t="s">
        <v>73</v>
      </c>
      <c r="I76" s="25">
        <f t="shared" si="8"/>
        <v>240.27</v>
      </c>
      <c r="J76" s="39">
        <v>49</v>
      </c>
      <c r="K76" s="39">
        <v>47</v>
      </c>
      <c r="L76" s="111">
        <v>50.27</v>
      </c>
      <c r="M76" s="39">
        <v>48</v>
      </c>
      <c r="N76" s="39">
        <v>46</v>
      </c>
      <c r="O76" s="101" t="s">
        <v>132</v>
      </c>
      <c r="P76" s="25">
        <f t="shared" si="9"/>
        <v>245.2</v>
      </c>
      <c r="Q76" s="111">
        <v>50</v>
      </c>
      <c r="R76" s="111">
        <v>50</v>
      </c>
      <c r="S76" s="110">
        <v>51.2</v>
      </c>
      <c r="T76" s="39">
        <v>47</v>
      </c>
      <c r="U76" s="39">
        <v>47</v>
      </c>
      <c r="V76" s="14"/>
    </row>
    <row r="77" spans="1:27" s="2" customFormat="1" ht="18" customHeight="1">
      <c r="A77" s="14"/>
      <c r="B77" s="272"/>
      <c r="C77" s="269"/>
      <c r="D77" s="194">
        <v>14</v>
      </c>
      <c r="E77" s="1" t="s">
        <v>121</v>
      </c>
      <c r="F77" s="33">
        <v>5</v>
      </c>
      <c r="G77" s="67">
        <f t="shared" si="7"/>
        <v>470.51</v>
      </c>
      <c r="H77" s="101" t="s">
        <v>200</v>
      </c>
      <c r="I77" s="25">
        <f t="shared" si="8"/>
        <v>223.38</v>
      </c>
      <c r="J77" s="39">
        <v>45</v>
      </c>
      <c r="K77" s="39">
        <v>43.38</v>
      </c>
      <c r="L77" s="39">
        <v>47</v>
      </c>
      <c r="M77" s="39">
        <v>45</v>
      </c>
      <c r="N77" s="39">
        <v>43</v>
      </c>
      <c r="O77" s="101" t="s">
        <v>78</v>
      </c>
      <c r="P77" s="25">
        <f t="shared" si="9"/>
        <v>247.13</v>
      </c>
      <c r="Q77" s="39">
        <v>48</v>
      </c>
      <c r="R77" s="110">
        <v>51.13</v>
      </c>
      <c r="S77" s="111">
        <v>50</v>
      </c>
      <c r="T77" s="110">
        <v>51</v>
      </c>
      <c r="U77" s="39">
        <v>47</v>
      </c>
      <c r="V77" s="14"/>
      <c r="X77"/>
      <c r="Y77"/>
      <c r="Z77"/>
      <c r="AA77"/>
    </row>
    <row r="78" spans="1:27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7">
      <c r="G79" s="168"/>
      <c r="H79" s="168"/>
      <c r="I79" s="168"/>
    </row>
    <row r="80" spans="1:27">
      <c r="G80" s="168"/>
      <c r="H80" s="170"/>
      <c r="I80" s="168"/>
    </row>
    <row r="81" spans="7:9">
      <c r="G81" s="168"/>
      <c r="H81" s="170"/>
      <c r="I81" s="168"/>
    </row>
    <row r="82" spans="7:9">
      <c r="G82" s="168"/>
      <c r="H82" s="170"/>
      <c r="I82" s="168"/>
    </row>
    <row r="83" spans="7:9">
      <c r="G83" s="168"/>
      <c r="H83" s="170"/>
      <c r="I83" s="168"/>
    </row>
    <row r="84" spans="7:9">
      <c r="G84" s="168"/>
      <c r="H84" s="170"/>
      <c r="I84" s="168"/>
    </row>
    <row r="85" spans="7:9">
      <c r="G85" s="168"/>
      <c r="H85" s="170"/>
      <c r="I85" s="168"/>
    </row>
    <row r="86" spans="7:9">
      <c r="G86" s="168"/>
      <c r="H86" s="170"/>
      <c r="I86" s="168"/>
    </row>
    <row r="87" spans="7:9">
      <c r="G87" s="168"/>
      <c r="H87" s="170"/>
      <c r="I87" s="168"/>
    </row>
    <row r="88" spans="7:9">
      <c r="G88" s="168"/>
      <c r="H88" s="170"/>
      <c r="I88" s="168"/>
    </row>
    <row r="89" spans="7:9">
      <c r="G89" s="168"/>
      <c r="H89" s="170"/>
      <c r="I89" s="168"/>
    </row>
    <row r="90" spans="7:9">
      <c r="G90" s="168"/>
      <c r="H90" s="170"/>
      <c r="I90" s="168"/>
    </row>
    <row r="91" spans="7:9">
      <c r="G91" s="168"/>
      <c r="H91" s="170"/>
      <c r="I91" s="168"/>
    </row>
    <row r="92" spans="7:9">
      <c r="G92" s="168"/>
      <c r="H92" s="170"/>
      <c r="I92" s="168"/>
    </row>
    <row r="93" spans="7:9">
      <c r="G93" s="168"/>
      <c r="H93" s="170"/>
      <c r="I93" s="168"/>
    </row>
    <row r="94" spans="7:9">
      <c r="G94" s="168"/>
      <c r="H94" s="170"/>
      <c r="I94" s="168"/>
    </row>
  </sheetData>
  <sortState ref="E64:U77">
    <sortCondition descending="1" ref="G64:G77"/>
  </sortState>
  <mergeCells count="165">
    <mergeCell ref="Q7:Q8"/>
    <mergeCell ref="R7:R8"/>
    <mergeCell ref="B2:D2"/>
    <mergeCell ref="E2:S2"/>
    <mergeCell ref="T2:U2"/>
    <mergeCell ref="B6:B77"/>
    <mergeCell ref="C6:C40"/>
    <mergeCell ref="D6:Q6"/>
    <mergeCell ref="D7:D8"/>
    <mergeCell ref="E7:E8"/>
    <mergeCell ref="F7:G8"/>
    <mergeCell ref="H7:H8"/>
    <mergeCell ref="M20:N20"/>
    <mergeCell ref="F13:G13"/>
    <mergeCell ref="F14:G14"/>
    <mergeCell ref="F19:G19"/>
    <mergeCell ref="F20:G20"/>
    <mergeCell ref="K13:L13"/>
    <mergeCell ref="M13:N13"/>
    <mergeCell ref="O13:P13"/>
    <mergeCell ref="K14:L14"/>
    <mergeCell ref="M14:N14"/>
    <mergeCell ref="O14:P14"/>
    <mergeCell ref="K19:L19"/>
    <mergeCell ref="F9:G9"/>
    <mergeCell ref="K9:L9"/>
    <mergeCell ref="M9:N9"/>
    <mergeCell ref="O9:P9"/>
    <mergeCell ref="F10:G10"/>
    <mergeCell ref="K10:L10"/>
    <mergeCell ref="M10:N10"/>
    <mergeCell ref="O10:P10"/>
    <mergeCell ref="F15:G15"/>
    <mergeCell ref="K15:L15"/>
    <mergeCell ref="M15:N15"/>
    <mergeCell ref="O15:P15"/>
    <mergeCell ref="F18:G18"/>
    <mergeCell ref="K18:L18"/>
    <mergeCell ref="M18:N18"/>
    <mergeCell ref="O18:P18"/>
    <mergeCell ref="M19:N19"/>
    <mergeCell ref="O19:P19"/>
    <mergeCell ref="I7:J7"/>
    <mergeCell ref="K7:L8"/>
    <mergeCell ref="M7:N8"/>
    <mergeCell ref="O7:P8"/>
    <mergeCell ref="F12:G12"/>
    <mergeCell ref="K12:L12"/>
    <mergeCell ref="M12:N12"/>
    <mergeCell ref="O12:P12"/>
    <mergeCell ref="F11:G11"/>
    <mergeCell ref="K11:L11"/>
    <mergeCell ref="M11:N11"/>
    <mergeCell ref="O11:P11"/>
    <mergeCell ref="Z15:AA15"/>
    <mergeCell ref="F16:G16"/>
    <mergeCell ref="K16:L16"/>
    <mergeCell ref="M16:N16"/>
    <mergeCell ref="O16:P16"/>
    <mergeCell ref="Z16:AA16"/>
    <mergeCell ref="F17:G17"/>
    <mergeCell ref="K17:L17"/>
    <mergeCell ref="M17:N17"/>
    <mergeCell ref="O17:P17"/>
    <mergeCell ref="Z17:AA17"/>
    <mergeCell ref="Z18:AA18"/>
    <mergeCell ref="Z21:AA21"/>
    <mergeCell ref="Z22:AA22"/>
    <mergeCell ref="Z19:AA19"/>
    <mergeCell ref="Z20:AA20"/>
    <mergeCell ref="F21:G21"/>
    <mergeCell ref="K21:L21"/>
    <mergeCell ref="M21:N21"/>
    <mergeCell ref="O21:P21"/>
    <mergeCell ref="F22:G22"/>
    <mergeCell ref="K22:L22"/>
    <mergeCell ref="M22:N22"/>
    <mergeCell ref="O22:P22"/>
    <mergeCell ref="K20:L20"/>
    <mergeCell ref="O20:P20"/>
    <mergeCell ref="D24:U24"/>
    <mergeCell ref="Z24:AA24"/>
    <mergeCell ref="D25:D26"/>
    <mergeCell ref="E25:E26"/>
    <mergeCell ref="F25:F26"/>
    <mergeCell ref="G25:G26"/>
    <mergeCell ref="H25:N25"/>
    <mergeCell ref="O25:U25"/>
    <mergeCell ref="Z25:AA25"/>
    <mergeCell ref="Z26:AA26"/>
    <mergeCell ref="C43:C77"/>
    <mergeCell ref="D43:P43"/>
    <mergeCell ref="D44:D45"/>
    <mergeCell ref="E44:E45"/>
    <mergeCell ref="F44:G45"/>
    <mergeCell ref="H44:H45"/>
    <mergeCell ref="I44:J44"/>
    <mergeCell ref="K44:L45"/>
    <mergeCell ref="M44:N45"/>
    <mergeCell ref="O44:P45"/>
    <mergeCell ref="F47:G47"/>
    <mergeCell ref="K47:L47"/>
    <mergeCell ref="M47:N47"/>
    <mergeCell ref="O47:P47"/>
    <mergeCell ref="F48:G48"/>
    <mergeCell ref="K48:L48"/>
    <mergeCell ref="M48:N48"/>
    <mergeCell ref="O48:P48"/>
    <mergeCell ref="F49:G49"/>
    <mergeCell ref="K49:L49"/>
    <mergeCell ref="M49:N49"/>
    <mergeCell ref="O49:P49"/>
    <mergeCell ref="F50:G50"/>
    <mergeCell ref="K50:L50"/>
    <mergeCell ref="M50:N50"/>
    <mergeCell ref="O50:P50"/>
    <mergeCell ref="R44:R45"/>
    <mergeCell ref="F46:G46"/>
    <mergeCell ref="K46:L46"/>
    <mergeCell ref="M46:N46"/>
    <mergeCell ref="O46:P46"/>
    <mergeCell ref="Q44:Q45"/>
    <mergeCell ref="F53:G53"/>
    <mergeCell ref="K53:L53"/>
    <mergeCell ref="M53:N53"/>
    <mergeCell ref="O53:P53"/>
    <mergeCell ref="F54:G54"/>
    <mergeCell ref="K54:L54"/>
    <mergeCell ref="M54:N54"/>
    <mergeCell ref="O54:P54"/>
    <mergeCell ref="F51:G51"/>
    <mergeCell ref="K51:L51"/>
    <mergeCell ref="M51:N51"/>
    <mergeCell ref="O51:P51"/>
    <mergeCell ref="F52:G52"/>
    <mergeCell ref="K52:L52"/>
    <mergeCell ref="M52:N52"/>
    <mergeCell ref="O52:P52"/>
    <mergeCell ref="F57:G57"/>
    <mergeCell ref="K57:L57"/>
    <mergeCell ref="M57:N57"/>
    <mergeCell ref="O57:P57"/>
    <mergeCell ref="F58:G58"/>
    <mergeCell ref="K58:L58"/>
    <mergeCell ref="M58:N58"/>
    <mergeCell ref="O58:P58"/>
    <mergeCell ref="F55:G55"/>
    <mergeCell ref="K55:L55"/>
    <mergeCell ref="M55:N55"/>
    <mergeCell ref="O55:P55"/>
    <mergeCell ref="F56:G56"/>
    <mergeCell ref="K56:L56"/>
    <mergeCell ref="M56:N56"/>
    <mergeCell ref="O56:P56"/>
    <mergeCell ref="O62:U62"/>
    <mergeCell ref="D61:U61"/>
    <mergeCell ref="D62:D63"/>
    <mergeCell ref="E62:E63"/>
    <mergeCell ref="F62:F63"/>
    <mergeCell ref="G62:G63"/>
    <mergeCell ref="H62:N62"/>
    <mergeCell ref="F59:G59"/>
    <mergeCell ref="K59:L59"/>
    <mergeCell ref="M59:N59"/>
    <mergeCell ref="O59:P59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A71"/>
  <sheetViews>
    <sheetView topLeftCell="A4" zoomScale="90" zoomScaleNormal="90" workbookViewId="0">
      <selection activeCell="K28" sqref="K28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11" width="10.7109375" style="4" customWidth="1"/>
    <col min="12" max="16" width="10.7109375" style="9" customWidth="1"/>
    <col min="17" max="22" width="9.7109375" style="2" customWidth="1"/>
    <col min="23" max="23" width="4.5703125" style="2" customWidth="1"/>
  </cols>
  <sheetData>
    <row r="1" spans="1:27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</row>
    <row r="2" spans="1:27" ht="43.5" customHeight="1">
      <c r="A2" s="14"/>
      <c r="B2" s="245"/>
      <c r="C2" s="245"/>
      <c r="D2" s="245"/>
      <c r="E2" s="241" t="s">
        <v>148</v>
      </c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39" t="s">
        <v>113</v>
      </c>
      <c r="U2" s="239"/>
      <c r="V2" s="16"/>
    </row>
    <row r="3" spans="1:27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8"/>
      <c r="Q3" s="5"/>
      <c r="R3" s="16"/>
      <c r="S3" s="16"/>
      <c r="T3" s="16"/>
      <c r="U3" s="16"/>
      <c r="V3" s="16"/>
    </row>
    <row r="4" spans="1:27" s="2" customFormat="1" ht="12.75">
      <c r="A4" s="40"/>
      <c r="B4" s="30"/>
      <c r="C4" s="40"/>
      <c r="D4" s="30"/>
      <c r="E4" s="40"/>
      <c r="F4" s="30"/>
      <c r="G4" s="40"/>
      <c r="H4" s="40"/>
      <c r="I4" s="30"/>
      <c r="J4" s="40"/>
      <c r="K4" s="30"/>
      <c r="L4" s="40"/>
      <c r="M4" s="30"/>
      <c r="N4" s="40"/>
      <c r="O4" s="40"/>
      <c r="P4" s="30"/>
      <c r="Q4" s="40"/>
      <c r="R4" s="30"/>
      <c r="S4" s="40"/>
      <c r="T4" s="30"/>
      <c r="U4" s="40"/>
      <c r="V4" s="40"/>
    </row>
    <row r="5" spans="1:27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7" s="2" customFormat="1" ht="18" customHeight="1">
      <c r="A6" s="14"/>
      <c r="B6" s="272">
        <v>45262</v>
      </c>
      <c r="C6" s="269" t="s">
        <v>23</v>
      </c>
      <c r="D6" s="257" t="s">
        <v>140</v>
      </c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16"/>
      <c r="S6" s="16"/>
      <c r="T6" s="16"/>
      <c r="U6" s="16"/>
      <c r="V6" s="5"/>
    </row>
    <row r="7" spans="1:27" s="2" customFormat="1" ht="18" customHeight="1">
      <c r="A7" s="14"/>
      <c r="B7" s="272"/>
      <c r="C7" s="269"/>
      <c r="D7" s="259" t="s">
        <v>1</v>
      </c>
      <c r="E7" s="270" t="s">
        <v>14</v>
      </c>
      <c r="F7" s="212" t="s">
        <v>144</v>
      </c>
      <c r="G7" s="256"/>
      <c r="H7" s="266" t="s">
        <v>3</v>
      </c>
      <c r="I7" s="273" t="s">
        <v>83</v>
      </c>
      <c r="J7" s="273"/>
      <c r="K7" s="246" t="s">
        <v>145</v>
      </c>
      <c r="L7" s="247"/>
      <c r="M7" s="275" t="s">
        <v>0</v>
      </c>
      <c r="N7" s="276"/>
      <c r="O7" s="246" t="s">
        <v>11</v>
      </c>
      <c r="P7" s="247"/>
      <c r="Q7" s="282" t="s">
        <v>27</v>
      </c>
      <c r="R7" s="268" t="s">
        <v>65</v>
      </c>
      <c r="S7" s="16"/>
      <c r="T7" s="32" t="s">
        <v>101</v>
      </c>
      <c r="U7" s="16"/>
      <c r="V7" s="5"/>
    </row>
    <row r="8" spans="1:27" s="2" customFormat="1" ht="18" customHeight="1">
      <c r="A8" s="14"/>
      <c r="B8" s="272"/>
      <c r="C8" s="269"/>
      <c r="D8" s="259"/>
      <c r="E8" s="271"/>
      <c r="F8" s="256"/>
      <c r="G8" s="256"/>
      <c r="H8" s="267"/>
      <c r="I8" s="136" t="s">
        <v>81</v>
      </c>
      <c r="J8" s="136" t="s">
        <v>82</v>
      </c>
      <c r="K8" s="248"/>
      <c r="L8" s="249"/>
      <c r="M8" s="277"/>
      <c r="N8" s="278"/>
      <c r="O8" s="248"/>
      <c r="P8" s="249"/>
      <c r="Q8" s="283"/>
      <c r="R8" s="268"/>
      <c r="S8" s="16"/>
      <c r="T8" s="32" t="s">
        <v>100</v>
      </c>
      <c r="U8" s="16"/>
      <c r="V8" s="5"/>
      <c r="X8" s="90" t="s">
        <v>77</v>
      </c>
    </row>
    <row r="9" spans="1:27" s="2" customFormat="1" ht="18" customHeight="1">
      <c r="A9" s="14"/>
      <c r="B9" s="272"/>
      <c r="C9" s="269"/>
      <c r="D9" s="133">
        <v>1</v>
      </c>
      <c r="E9" s="1" t="s">
        <v>97</v>
      </c>
      <c r="F9" s="243" t="s">
        <v>61</v>
      </c>
      <c r="G9" s="244"/>
      <c r="H9" s="29"/>
      <c r="I9" s="89"/>
      <c r="J9" s="89"/>
      <c r="K9" s="243"/>
      <c r="L9" s="244"/>
      <c r="M9" s="243" t="s">
        <v>120</v>
      </c>
      <c r="N9" s="244"/>
      <c r="O9" s="243" t="s">
        <v>98</v>
      </c>
      <c r="P9" s="244"/>
      <c r="Q9" s="32" t="s">
        <v>99</v>
      </c>
      <c r="R9" s="119"/>
      <c r="S9" s="16"/>
      <c r="T9" s="82" t="s">
        <v>102</v>
      </c>
      <c r="U9" s="16"/>
      <c r="V9" s="5"/>
      <c r="X9" s="90" t="s">
        <v>67</v>
      </c>
    </row>
    <row r="10" spans="1:27" s="2" customFormat="1" ht="18" customHeight="1">
      <c r="A10" s="14"/>
      <c r="B10" s="272"/>
      <c r="C10" s="269"/>
      <c r="D10" s="133">
        <v>2</v>
      </c>
      <c r="E10" s="1" t="s">
        <v>139</v>
      </c>
      <c r="F10" s="243"/>
      <c r="G10" s="244"/>
      <c r="H10" s="29"/>
      <c r="I10" s="29">
        <f t="shared" ref="I10:I20" si="0">H10-$H$9</f>
        <v>0</v>
      </c>
      <c r="J10" s="89"/>
      <c r="K10" s="243" t="s">
        <v>36</v>
      </c>
      <c r="L10" s="244"/>
      <c r="M10" s="243" t="s">
        <v>89</v>
      </c>
      <c r="N10" s="244"/>
      <c r="O10" s="243" t="s">
        <v>98</v>
      </c>
      <c r="P10" s="244"/>
      <c r="Q10" s="32" t="s">
        <v>99</v>
      </c>
      <c r="R10" s="119"/>
      <c r="S10" s="16"/>
      <c r="T10" s="32" t="s">
        <v>99</v>
      </c>
      <c r="U10" s="16"/>
      <c r="V10" s="5"/>
      <c r="X10" s="90" t="s">
        <v>69</v>
      </c>
    </row>
    <row r="11" spans="1:27" s="2" customFormat="1" ht="18" customHeight="1">
      <c r="A11" s="14"/>
      <c r="B11" s="272"/>
      <c r="C11" s="269"/>
      <c r="D11" s="133">
        <v>3</v>
      </c>
      <c r="E11" s="53" t="s">
        <v>117</v>
      </c>
      <c r="F11" s="243" t="s">
        <v>36</v>
      </c>
      <c r="G11" s="244"/>
      <c r="H11" s="29"/>
      <c r="I11" s="29">
        <f t="shared" si="0"/>
        <v>0</v>
      </c>
      <c r="J11" s="29">
        <f>H11-H10</f>
        <v>0</v>
      </c>
      <c r="K11" s="243" t="s">
        <v>85</v>
      </c>
      <c r="L11" s="244"/>
      <c r="M11" s="243" t="s">
        <v>58</v>
      </c>
      <c r="N11" s="244"/>
      <c r="O11" s="243" t="s">
        <v>124</v>
      </c>
      <c r="P11" s="244"/>
      <c r="Q11" s="32" t="s">
        <v>99</v>
      </c>
      <c r="R11" s="119"/>
      <c r="S11" s="16"/>
      <c r="T11" s="16"/>
      <c r="U11" s="16"/>
      <c r="V11" s="5"/>
      <c r="X11" s="90" t="s">
        <v>72</v>
      </c>
    </row>
    <row r="12" spans="1:27" s="2" customFormat="1" ht="18" customHeight="1">
      <c r="A12" s="14"/>
      <c r="B12" s="272"/>
      <c r="C12" s="269"/>
      <c r="D12" s="133">
        <v>4</v>
      </c>
      <c r="E12" s="1" t="s">
        <v>96</v>
      </c>
      <c r="F12" s="243" t="s">
        <v>35</v>
      </c>
      <c r="G12" s="244"/>
      <c r="H12" s="29"/>
      <c r="I12" s="29">
        <f t="shared" si="0"/>
        <v>0</v>
      </c>
      <c r="J12" s="29">
        <f t="shared" ref="J12:J20" si="1">H12-H11</f>
        <v>0</v>
      </c>
      <c r="K12" s="243" t="s">
        <v>61</v>
      </c>
      <c r="L12" s="244"/>
      <c r="M12" s="243" t="s">
        <v>120</v>
      </c>
      <c r="N12" s="244"/>
      <c r="O12" s="243" t="s">
        <v>87</v>
      </c>
      <c r="P12" s="244"/>
      <c r="Q12" s="32" t="s">
        <v>99</v>
      </c>
      <c r="R12" s="119"/>
      <c r="S12" s="16"/>
      <c r="T12" s="60">
        <v>1</v>
      </c>
      <c r="U12" s="16"/>
      <c r="V12" s="5"/>
      <c r="X12" s="90" t="s">
        <v>68</v>
      </c>
      <c r="Z12" s="254" t="s">
        <v>61</v>
      </c>
      <c r="AA12" s="255"/>
    </row>
    <row r="13" spans="1:27" s="2" customFormat="1" ht="18" customHeight="1">
      <c r="A13" s="14"/>
      <c r="B13" s="272"/>
      <c r="C13" s="269"/>
      <c r="D13" s="133">
        <v>5</v>
      </c>
      <c r="E13" s="106" t="s">
        <v>127</v>
      </c>
      <c r="F13" s="243"/>
      <c r="G13" s="244"/>
      <c r="H13" s="29"/>
      <c r="I13" s="29">
        <f t="shared" si="0"/>
        <v>0</v>
      </c>
      <c r="J13" s="29">
        <f t="shared" si="1"/>
        <v>0</v>
      </c>
      <c r="K13" s="243" t="s">
        <v>119</v>
      </c>
      <c r="L13" s="244"/>
      <c r="M13" s="243" t="s">
        <v>89</v>
      </c>
      <c r="N13" s="244"/>
      <c r="O13" s="243" t="s">
        <v>98</v>
      </c>
      <c r="P13" s="244"/>
      <c r="Q13" s="32" t="s">
        <v>101</v>
      </c>
      <c r="R13" s="119"/>
      <c r="S13" s="16"/>
      <c r="T13" s="61">
        <v>2</v>
      </c>
      <c r="U13" s="16"/>
      <c r="V13" s="5"/>
      <c r="X13" s="90" t="s">
        <v>76</v>
      </c>
      <c r="Z13" s="254" t="s">
        <v>85</v>
      </c>
      <c r="AA13" s="255"/>
    </row>
    <row r="14" spans="1:27" s="2" customFormat="1" ht="18" customHeight="1">
      <c r="A14" s="14"/>
      <c r="B14" s="272"/>
      <c r="C14" s="269"/>
      <c r="D14" s="81">
        <v>6</v>
      </c>
      <c r="E14" s="1" t="s">
        <v>116</v>
      </c>
      <c r="F14" s="243" t="s">
        <v>2</v>
      </c>
      <c r="G14" s="244"/>
      <c r="H14" s="105"/>
      <c r="I14" s="29">
        <f t="shared" si="0"/>
        <v>0</v>
      </c>
      <c r="J14" s="29">
        <f t="shared" si="1"/>
        <v>0</v>
      </c>
      <c r="K14" s="243"/>
      <c r="L14" s="244"/>
      <c r="M14" s="243" t="s">
        <v>57</v>
      </c>
      <c r="N14" s="244"/>
      <c r="O14" s="243" t="s">
        <v>125</v>
      </c>
      <c r="P14" s="244"/>
      <c r="Q14" s="32" t="s">
        <v>101</v>
      </c>
      <c r="R14" s="119"/>
      <c r="S14" s="16"/>
      <c r="T14" s="62">
        <v>3</v>
      </c>
      <c r="U14" s="16"/>
      <c r="V14" s="5"/>
      <c r="X14" s="90" t="s">
        <v>71</v>
      </c>
      <c r="Z14" s="254" t="s">
        <v>34</v>
      </c>
      <c r="AA14" s="255"/>
    </row>
    <row r="15" spans="1:27" s="2" customFormat="1" ht="18" customHeight="1">
      <c r="A15" s="14"/>
      <c r="B15" s="272"/>
      <c r="C15" s="269"/>
      <c r="D15" s="133">
        <v>7</v>
      </c>
      <c r="E15" s="1" t="s">
        <v>111</v>
      </c>
      <c r="F15" s="243" t="s">
        <v>85</v>
      </c>
      <c r="G15" s="244"/>
      <c r="H15" s="29"/>
      <c r="I15" s="29">
        <f t="shared" si="0"/>
        <v>0</v>
      </c>
      <c r="J15" s="29">
        <f t="shared" si="1"/>
        <v>0</v>
      </c>
      <c r="K15" s="243" t="s">
        <v>2</v>
      </c>
      <c r="L15" s="244"/>
      <c r="M15" s="243" t="s">
        <v>58</v>
      </c>
      <c r="N15" s="244"/>
      <c r="O15" s="243" t="s">
        <v>126</v>
      </c>
      <c r="P15" s="244"/>
      <c r="Q15" s="32" t="s">
        <v>100</v>
      </c>
      <c r="R15" s="119"/>
      <c r="S15" s="16"/>
      <c r="T15" s="63">
        <v>4</v>
      </c>
      <c r="U15" s="16"/>
      <c r="V15" s="5"/>
      <c r="X15" s="90" t="s">
        <v>90</v>
      </c>
      <c r="Z15" s="254" t="s">
        <v>35</v>
      </c>
      <c r="AA15" s="255"/>
    </row>
    <row r="16" spans="1:27" s="2" customFormat="1" ht="18" customHeight="1">
      <c r="A16" s="14"/>
      <c r="B16" s="272"/>
      <c r="C16" s="269"/>
      <c r="D16" s="133">
        <v>8</v>
      </c>
      <c r="E16" s="1" t="s">
        <v>138</v>
      </c>
      <c r="F16" s="243" t="s">
        <v>119</v>
      </c>
      <c r="G16" s="244"/>
      <c r="H16" s="29"/>
      <c r="I16" s="29">
        <f t="shared" si="0"/>
        <v>0</v>
      </c>
      <c r="J16" s="29">
        <f t="shared" si="1"/>
        <v>0</v>
      </c>
      <c r="K16" s="243" t="s">
        <v>135</v>
      </c>
      <c r="L16" s="244"/>
      <c r="M16" s="243" t="s">
        <v>147</v>
      </c>
      <c r="N16" s="244"/>
      <c r="O16" s="243" t="s">
        <v>98</v>
      </c>
      <c r="P16" s="244"/>
      <c r="Q16" s="32" t="s">
        <v>101</v>
      </c>
      <c r="R16" s="119"/>
      <c r="S16" s="16"/>
      <c r="T16" s="64">
        <v>5</v>
      </c>
      <c r="U16" s="16"/>
      <c r="V16" s="5"/>
      <c r="X16" s="90" t="s">
        <v>79</v>
      </c>
      <c r="Z16" s="254" t="s">
        <v>36</v>
      </c>
      <c r="AA16" s="255"/>
    </row>
    <row r="17" spans="1:27" s="2" customFormat="1" ht="18" customHeight="1">
      <c r="A17" s="14"/>
      <c r="B17" s="272"/>
      <c r="C17" s="269"/>
      <c r="D17" s="133">
        <v>9</v>
      </c>
      <c r="E17" s="1" t="s">
        <v>114</v>
      </c>
      <c r="F17" s="243"/>
      <c r="G17" s="244"/>
      <c r="H17" s="29"/>
      <c r="I17" s="29">
        <f t="shared" si="0"/>
        <v>0</v>
      </c>
      <c r="J17" s="29">
        <f t="shared" si="1"/>
        <v>0</v>
      </c>
      <c r="K17" s="243"/>
      <c r="L17" s="244"/>
      <c r="M17" s="243" t="s">
        <v>89</v>
      </c>
      <c r="N17" s="244"/>
      <c r="O17" s="243" t="s">
        <v>107</v>
      </c>
      <c r="P17" s="244"/>
      <c r="Q17" s="32" t="s">
        <v>101</v>
      </c>
      <c r="R17" s="119"/>
      <c r="S17" s="16"/>
      <c r="T17" s="65">
        <v>6</v>
      </c>
      <c r="U17" s="16"/>
      <c r="V17" s="5"/>
      <c r="X17" s="90" t="s">
        <v>73</v>
      </c>
      <c r="Z17" s="254" t="s">
        <v>112</v>
      </c>
      <c r="AA17" s="255"/>
    </row>
    <row r="18" spans="1:27" s="2" customFormat="1" ht="18" customHeight="1">
      <c r="A18" s="14"/>
      <c r="B18" s="272"/>
      <c r="C18" s="269"/>
      <c r="D18" s="133">
        <v>10</v>
      </c>
      <c r="E18" s="53" t="s">
        <v>122</v>
      </c>
      <c r="F18" s="243" t="s">
        <v>63</v>
      </c>
      <c r="G18" s="244"/>
      <c r="H18" s="29"/>
      <c r="I18" s="29">
        <f t="shared" si="0"/>
        <v>0</v>
      </c>
      <c r="J18" s="29">
        <f t="shared" si="1"/>
        <v>0</v>
      </c>
      <c r="K18" s="243" t="s">
        <v>104</v>
      </c>
      <c r="L18" s="244"/>
      <c r="M18" s="243" t="s">
        <v>58</v>
      </c>
      <c r="N18" s="244"/>
      <c r="O18" s="243" t="s">
        <v>107</v>
      </c>
      <c r="P18" s="244"/>
      <c r="Q18" s="32" t="s">
        <v>101</v>
      </c>
      <c r="R18" s="119"/>
      <c r="S18" s="16"/>
      <c r="T18" s="66">
        <v>7</v>
      </c>
      <c r="U18" s="16"/>
      <c r="V18" s="5"/>
      <c r="X18" s="90" t="s">
        <v>80</v>
      </c>
      <c r="Z18" s="254" t="s">
        <v>2</v>
      </c>
      <c r="AA18" s="255"/>
    </row>
    <row r="19" spans="1:27" s="2" customFormat="1" ht="18" customHeight="1">
      <c r="A19" s="14"/>
      <c r="B19" s="272"/>
      <c r="C19" s="269"/>
      <c r="D19" s="81">
        <v>11</v>
      </c>
      <c r="E19" s="53" t="s">
        <v>129</v>
      </c>
      <c r="F19" s="243" t="s">
        <v>103</v>
      </c>
      <c r="G19" s="244"/>
      <c r="H19" s="105"/>
      <c r="I19" s="29">
        <f t="shared" si="0"/>
        <v>0</v>
      </c>
      <c r="J19" s="29">
        <f t="shared" si="1"/>
        <v>0</v>
      </c>
      <c r="K19" s="243" t="s">
        <v>63</v>
      </c>
      <c r="L19" s="244"/>
      <c r="M19" s="243" t="s">
        <v>136</v>
      </c>
      <c r="N19" s="244"/>
      <c r="O19" s="243" t="s">
        <v>98</v>
      </c>
      <c r="P19" s="244"/>
      <c r="Q19" s="32" t="s">
        <v>101</v>
      </c>
      <c r="R19" s="119"/>
      <c r="S19" s="16"/>
      <c r="T19" s="16"/>
      <c r="U19" s="16"/>
      <c r="V19" s="5"/>
      <c r="X19" s="90"/>
      <c r="Z19" s="134"/>
      <c r="AA19" s="135"/>
    </row>
    <row r="20" spans="1:27" s="2" customFormat="1" ht="18" customHeight="1">
      <c r="A20" s="14"/>
      <c r="B20" s="272"/>
      <c r="C20" s="269"/>
      <c r="D20" s="81">
        <v>12</v>
      </c>
      <c r="E20" s="1" t="s">
        <v>121</v>
      </c>
      <c r="F20" s="243" t="s">
        <v>104</v>
      </c>
      <c r="G20" s="244"/>
      <c r="H20" s="105"/>
      <c r="I20" s="29">
        <f t="shared" si="0"/>
        <v>0</v>
      </c>
      <c r="J20" s="29">
        <f t="shared" si="1"/>
        <v>0</v>
      </c>
      <c r="K20" s="243" t="s">
        <v>103</v>
      </c>
      <c r="L20" s="244"/>
      <c r="M20" s="243" t="s">
        <v>123</v>
      </c>
      <c r="N20" s="244"/>
      <c r="O20" s="243" t="s">
        <v>88</v>
      </c>
      <c r="P20" s="244"/>
      <c r="Q20" s="32" t="s">
        <v>101</v>
      </c>
      <c r="R20" s="119"/>
      <c r="S20" s="16"/>
      <c r="T20" s="16"/>
      <c r="U20" s="16"/>
      <c r="V20" s="5"/>
      <c r="X20" s="90" t="s">
        <v>74</v>
      </c>
      <c r="Z20" s="254" t="s">
        <v>64</v>
      </c>
      <c r="AA20" s="255"/>
    </row>
    <row r="21" spans="1:27" s="2" customFormat="1" ht="18" customHeight="1">
      <c r="A21" s="14"/>
      <c r="B21" s="272"/>
      <c r="C21" s="269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X21" s="90" t="s">
        <v>68</v>
      </c>
      <c r="Z21" s="254" t="s">
        <v>103</v>
      </c>
      <c r="AA21" s="255"/>
    </row>
    <row r="22" spans="1:27" s="2" customFormat="1" ht="18" customHeight="1">
      <c r="A22" s="14"/>
      <c r="B22" s="272"/>
      <c r="C22" s="269"/>
      <c r="D22" s="257" t="s">
        <v>21</v>
      </c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14"/>
      <c r="X22" s="90" t="s">
        <v>73</v>
      </c>
      <c r="Z22" s="254" t="s">
        <v>104</v>
      </c>
      <c r="AA22" s="255"/>
    </row>
    <row r="23" spans="1:27" s="2" customFormat="1" ht="18" customHeight="1">
      <c r="A23" s="14"/>
      <c r="B23" s="272"/>
      <c r="C23" s="269"/>
      <c r="D23" s="259" t="s">
        <v>1</v>
      </c>
      <c r="E23" s="256" t="s">
        <v>14</v>
      </c>
      <c r="F23" s="263" t="s">
        <v>42</v>
      </c>
      <c r="G23" s="281" t="s">
        <v>18</v>
      </c>
      <c r="H23" s="260" t="s">
        <v>15</v>
      </c>
      <c r="I23" s="261"/>
      <c r="J23" s="261"/>
      <c r="K23" s="261"/>
      <c r="L23" s="261"/>
      <c r="M23" s="261"/>
      <c r="N23" s="262"/>
      <c r="O23" s="260" t="s">
        <v>16</v>
      </c>
      <c r="P23" s="261"/>
      <c r="Q23" s="261"/>
      <c r="R23" s="261"/>
      <c r="S23" s="261"/>
      <c r="T23" s="261"/>
      <c r="U23" s="262"/>
      <c r="V23" s="14"/>
      <c r="X23" s="90" t="s">
        <v>67</v>
      </c>
      <c r="Z23" s="243" t="s">
        <v>119</v>
      </c>
      <c r="AA23" s="244"/>
    </row>
    <row r="24" spans="1:27" s="2" customFormat="1" ht="18" customHeight="1">
      <c r="A24" s="14"/>
      <c r="B24" s="272"/>
      <c r="C24" s="269"/>
      <c r="D24" s="259"/>
      <c r="E24" s="256"/>
      <c r="F24" s="264"/>
      <c r="G24" s="281"/>
      <c r="H24" s="90" t="s">
        <v>66</v>
      </c>
      <c r="I24" s="31" t="s">
        <v>17</v>
      </c>
      <c r="J24" s="22">
        <v>1</v>
      </c>
      <c r="K24" s="19">
        <v>2</v>
      </c>
      <c r="L24" s="20">
        <v>3</v>
      </c>
      <c r="M24" s="21">
        <v>4</v>
      </c>
      <c r="N24" s="26">
        <v>5</v>
      </c>
      <c r="O24" s="90" t="s">
        <v>66</v>
      </c>
      <c r="P24" s="31" t="s">
        <v>17</v>
      </c>
      <c r="Q24" s="22">
        <v>1</v>
      </c>
      <c r="R24" s="19">
        <v>2</v>
      </c>
      <c r="S24" s="20">
        <v>3</v>
      </c>
      <c r="T24" s="21">
        <v>4</v>
      </c>
      <c r="U24" s="26">
        <v>5</v>
      </c>
      <c r="V24" s="14"/>
      <c r="X24" s="90" t="s">
        <v>69</v>
      </c>
    </row>
    <row r="25" spans="1:27" s="2" customFormat="1" ht="18" customHeight="1">
      <c r="A25" s="14"/>
      <c r="B25" s="272"/>
      <c r="C25" s="269"/>
      <c r="D25" s="133">
        <v>1</v>
      </c>
      <c r="E25" s="1" t="s">
        <v>97</v>
      </c>
      <c r="F25" s="33"/>
      <c r="G25" s="67">
        <f t="shared" ref="G25:G36" si="2">I25+P25</f>
        <v>0</v>
      </c>
      <c r="H25" s="101" t="s">
        <v>69</v>
      </c>
      <c r="I25" s="25">
        <f t="shared" ref="I25:I36" si="3">SUM(J25:N25)</f>
        <v>0</v>
      </c>
      <c r="J25" s="39"/>
      <c r="K25" s="39"/>
      <c r="L25" s="39"/>
      <c r="M25" s="39"/>
      <c r="N25" s="39"/>
      <c r="O25" s="101" t="s">
        <v>130</v>
      </c>
      <c r="P25" s="25">
        <f t="shared" ref="P25:P36" si="4">SUM(Q25:U25)</f>
        <v>0</v>
      </c>
      <c r="Q25" s="39"/>
      <c r="R25" s="39"/>
      <c r="S25" s="39"/>
      <c r="T25" s="39"/>
      <c r="U25" s="39"/>
      <c r="V25" s="14"/>
      <c r="X25" s="90" t="s">
        <v>72</v>
      </c>
    </row>
    <row r="26" spans="1:27" s="2" customFormat="1" ht="18" customHeight="1">
      <c r="A26" s="14"/>
      <c r="B26" s="272"/>
      <c r="C26" s="269"/>
      <c r="D26" s="133">
        <v>2</v>
      </c>
      <c r="E26" s="1" t="s">
        <v>139</v>
      </c>
      <c r="F26" s="33"/>
      <c r="G26" s="67">
        <f t="shared" si="2"/>
        <v>0</v>
      </c>
      <c r="H26" s="101" t="s">
        <v>130</v>
      </c>
      <c r="I26" s="25">
        <f t="shared" si="3"/>
        <v>0</v>
      </c>
      <c r="J26" s="39"/>
      <c r="K26" s="39"/>
      <c r="L26" s="39"/>
      <c r="M26" s="39"/>
      <c r="N26" s="39"/>
      <c r="O26" s="101" t="s">
        <v>72</v>
      </c>
      <c r="P26" s="25">
        <f t="shared" si="4"/>
        <v>0</v>
      </c>
      <c r="Q26" s="39"/>
      <c r="R26" s="39"/>
      <c r="S26" s="39"/>
      <c r="T26" s="39"/>
      <c r="U26" s="39"/>
      <c r="V26" s="14"/>
      <c r="X26" s="90" t="s">
        <v>77</v>
      </c>
    </row>
    <row r="27" spans="1:27" s="2" customFormat="1" ht="18" customHeight="1">
      <c r="A27" s="14"/>
      <c r="B27" s="272"/>
      <c r="C27" s="269"/>
      <c r="D27" s="133">
        <v>3</v>
      </c>
      <c r="E27" s="53" t="s">
        <v>111</v>
      </c>
      <c r="F27" s="33"/>
      <c r="G27" s="67">
        <f t="shared" si="2"/>
        <v>0</v>
      </c>
      <c r="H27" s="101" t="s">
        <v>141</v>
      </c>
      <c r="I27" s="25">
        <f t="shared" si="3"/>
        <v>0</v>
      </c>
      <c r="J27" s="39"/>
      <c r="K27" s="39"/>
      <c r="L27" s="39"/>
      <c r="M27" s="39"/>
      <c r="N27" s="39"/>
      <c r="O27" s="101" t="s">
        <v>71</v>
      </c>
      <c r="P27" s="25">
        <f t="shared" si="4"/>
        <v>0</v>
      </c>
      <c r="Q27" s="39"/>
      <c r="R27" s="39"/>
      <c r="S27" s="39"/>
      <c r="T27" s="39"/>
      <c r="U27" s="39"/>
      <c r="V27" s="14"/>
      <c r="X27" s="90" t="s">
        <v>79</v>
      </c>
    </row>
    <row r="28" spans="1:27" s="2" customFormat="1" ht="18" customHeight="1">
      <c r="A28" s="14"/>
      <c r="B28" s="272"/>
      <c r="C28" s="269"/>
      <c r="D28" s="133">
        <v>4</v>
      </c>
      <c r="E28" s="1" t="s">
        <v>96</v>
      </c>
      <c r="F28" s="33"/>
      <c r="G28" s="67">
        <f t="shared" si="2"/>
        <v>0</v>
      </c>
      <c r="H28" s="101" t="s">
        <v>68</v>
      </c>
      <c r="I28" s="25">
        <f t="shared" si="3"/>
        <v>0</v>
      </c>
      <c r="J28" s="39"/>
      <c r="K28" s="39"/>
      <c r="L28" s="39"/>
      <c r="M28" s="39"/>
      <c r="N28" s="39"/>
      <c r="O28" s="101" t="s">
        <v>69</v>
      </c>
      <c r="P28" s="25">
        <f t="shared" si="4"/>
        <v>0</v>
      </c>
      <c r="Q28" s="39"/>
      <c r="R28" s="39"/>
      <c r="S28" s="39"/>
      <c r="T28" s="39"/>
      <c r="U28" s="39"/>
      <c r="V28" s="14"/>
      <c r="X28" s="90" t="s">
        <v>74</v>
      </c>
    </row>
    <row r="29" spans="1:27" s="2" customFormat="1" ht="18" customHeight="1">
      <c r="A29" s="14"/>
      <c r="B29" s="272"/>
      <c r="C29" s="269"/>
      <c r="D29" s="133">
        <v>5</v>
      </c>
      <c r="E29" s="1" t="s">
        <v>138</v>
      </c>
      <c r="F29" s="33"/>
      <c r="G29" s="67">
        <f t="shared" si="2"/>
        <v>0</v>
      </c>
      <c r="H29" s="101" t="s">
        <v>131</v>
      </c>
      <c r="I29" s="25">
        <f t="shared" si="3"/>
        <v>0</v>
      </c>
      <c r="J29" s="39"/>
      <c r="K29" s="39"/>
      <c r="L29" s="39"/>
      <c r="M29" s="39"/>
      <c r="N29" s="39"/>
      <c r="O29" s="101" t="s">
        <v>142</v>
      </c>
      <c r="P29" s="25">
        <f t="shared" si="4"/>
        <v>0</v>
      </c>
      <c r="Q29" s="39"/>
      <c r="R29" s="39"/>
      <c r="S29" s="39"/>
      <c r="T29" s="39"/>
      <c r="U29" s="39"/>
      <c r="V29" s="14"/>
      <c r="X29" s="90" t="s">
        <v>70</v>
      </c>
    </row>
    <row r="30" spans="1:27" s="2" customFormat="1" ht="18" customHeight="1">
      <c r="A30" s="14"/>
      <c r="B30" s="272"/>
      <c r="C30" s="269"/>
      <c r="D30" s="133">
        <v>6</v>
      </c>
      <c r="E30" s="1" t="s">
        <v>122</v>
      </c>
      <c r="F30" s="33"/>
      <c r="G30" s="67">
        <f t="shared" si="2"/>
        <v>0</v>
      </c>
      <c r="H30" s="101" t="s">
        <v>80</v>
      </c>
      <c r="I30" s="25">
        <f t="shared" si="3"/>
        <v>0</v>
      </c>
      <c r="J30" s="39"/>
      <c r="K30" s="39"/>
      <c r="L30" s="39"/>
      <c r="M30" s="39"/>
      <c r="N30" s="39"/>
      <c r="O30" s="101" t="s">
        <v>78</v>
      </c>
      <c r="P30" s="25">
        <f t="shared" si="4"/>
        <v>0</v>
      </c>
      <c r="Q30" s="39"/>
      <c r="R30" s="39"/>
      <c r="S30" s="39"/>
      <c r="T30" s="39"/>
      <c r="U30" s="39"/>
      <c r="V30" s="14"/>
      <c r="X30" s="90" t="s">
        <v>75</v>
      </c>
    </row>
    <row r="31" spans="1:27" s="2" customFormat="1" ht="18" customHeight="1">
      <c r="A31" s="14"/>
      <c r="B31" s="272"/>
      <c r="C31" s="269"/>
      <c r="D31" s="133">
        <v>7</v>
      </c>
      <c r="E31" s="1" t="s">
        <v>117</v>
      </c>
      <c r="F31" s="33"/>
      <c r="G31" s="67">
        <f t="shared" si="2"/>
        <v>0</v>
      </c>
      <c r="H31" s="101" t="s">
        <v>72</v>
      </c>
      <c r="I31" s="25">
        <f t="shared" si="3"/>
        <v>0</v>
      </c>
      <c r="J31" s="39"/>
      <c r="K31" s="39"/>
      <c r="L31" s="39"/>
      <c r="M31" s="39"/>
      <c r="N31" s="39"/>
      <c r="O31" s="101" t="s">
        <v>76</v>
      </c>
      <c r="P31" s="25">
        <f t="shared" si="4"/>
        <v>0</v>
      </c>
      <c r="Q31" s="39"/>
      <c r="R31" s="39"/>
      <c r="S31" s="39"/>
      <c r="T31" s="39"/>
      <c r="U31" s="39"/>
      <c r="V31" s="14"/>
      <c r="X31" s="90" t="s">
        <v>90</v>
      </c>
    </row>
    <row r="32" spans="1:27" s="2" customFormat="1" ht="18" customHeight="1">
      <c r="A32" s="14"/>
      <c r="B32" s="272"/>
      <c r="C32" s="269"/>
      <c r="D32" s="133">
        <v>8</v>
      </c>
      <c r="E32" s="106" t="s">
        <v>127</v>
      </c>
      <c r="F32" s="33"/>
      <c r="G32" s="67">
        <f t="shared" si="2"/>
        <v>0</v>
      </c>
      <c r="H32" s="101" t="s">
        <v>132</v>
      </c>
      <c r="I32" s="25">
        <f t="shared" si="3"/>
        <v>0</v>
      </c>
      <c r="J32" s="39"/>
      <c r="K32" s="39"/>
      <c r="L32" s="39"/>
      <c r="M32" s="39"/>
      <c r="N32" s="39"/>
      <c r="O32" s="101" t="s">
        <v>131</v>
      </c>
      <c r="P32" s="25">
        <f t="shared" si="4"/>
        <v>0</v>
      </c>
      <c r="Q32" s="39"/>
      <c r="R32" s="39"/>
      <c r="S32" s="39"/>
      <c r="T32" s="39"/>
      <c r="U32" s="39"/>
      <c r="V32" s="14"/>
      <c r="X32" s="90" t="s">
        <v>71</v>
      </c>
    </row>
    <row r="33" spans="1:24" s="2" customFormat="1" ht="18" customHeight="1">
      <c r="A33" s="14"/>
      <c r="B33" s="272"/>
      <c r="C33" s="269"/>
      <c r="D33" s="133">
        <v>9</v>
      </c>
      <c r="E33" s="1" t="s">
        <v>116</v>
      </c>
      <c r="F33" s="33"/>
      <c r="G33" s="67">
        <f t="shared" si="2"/>
        <v>0</v>
      </c>
      <c r="H33" s="101" t="s">
        <v>71</v>
      </c>
      <c r="I33" s="25">
        <f t="shared" si="3"/>
        <v>0</v>
      </c>
      <c r="J33" s="39"/>
      <c r="K33" s="39"/>
      <c r="L33" s="39"/>
      <c r="M33" s="39"/>
      <c r="N33" s="39"/>
      <c r="O33" s="101" t="s">
        <v>133</v>
      </c>
      <c r="P33" s="25">
        <f t="shared" si="4"/>
        <v>0</v>
      </c>
      <c r="Q33" s="39"/>
      <c r="R33" s="39"/>
      <c r="S33" s="39"/>
      <c r="T33" s="39"/>
      <c r="U33" s="39"/>
      <c r="V33" s="14"/>
      <c r="X33" s="90" t="s">
        <v>80</v>
      </c>
    </row>
    <row r="34" spans="1:24" s="2" customFormat="1" ht="18" customHeight="1">
      <c r="A34" s="14"/>
      <c r="B34" s="272"/>
      <c r="C34" s="269"/>
      <c r="D34" s="133">
        <v>10</v>
      </c>
      <c r="E34" s="53" t="s">
        <v>114</v>
      </c>
      <c r="F34" s="33"/>
      <c r="G34" s="67">
        <f t="shared" si="2"/>
        <v>0</v>
      </c>
      <c r="H34" s="101" t="s">
        <v>133</v>
      </c>
      <c r="I34" s="25">
        <f t="shared" si="3"/>
        <v>0</v>
      </c>
      <c r="J34" s="39"/>
      <c r="K34" s="39"/>
      <c r="L34" s="39"/>
      <c r="M34" s="39"/>
      <c r="N34" s="39"/>
      <c r="O34" s="101" t="s">
        <v>132</v>
      </c>
      <c r="P34" s="25">
        <f t="shared" si="4"/>
        <v>0</v>
      </c>
      <c r="Q34" s="39"/>
      <c r="R34" s="39"/>
      <c r="S34" s="39"/>
      <c r="T34" s="39"/>
      <c r="U34" s="39"/>
      <c r="V34" s="14"/>
      <c r="X34" s="90" t="s">
        <v>78</v>
      </c>
    </row>
    <row r="35" spans="1:24" s="2" customFormat="1" ht="18" customHeight="1">
      <c r="A35" s="14"/>
      <c r="B35" s="272"/>
      <c r="C35" s="269"/>
      <c r="D35" s="133">
        <v>11</v>
      </c>
      <c r="E35" s="53" t="s">
        <v>129</v>
      </c>
      <c r="F35" s="33"/>
      <c r="G35" s="67">
        <f t="shared" si="2"/>
        <v>0</v>
      </c>
      <c r="H35" s="101" t="s">
        <v>75</v>
      </c>
      <c r="I35" s="25">
        <f t="shared" si="3"/>
        <v>0</v>
      </c>
      <c r="J35" s="39"/>
      <c r="K35" s="39"/>
      <c r="L35" s="39"/>
      <c r="M35" s="39"/>
      <c r="N35" s="39"/>
      <c r="O35" s="101" t="s">
        <v>80</v>
      </c>
      <c r="P35" s="25">
        <f t="shared" si="4"/>
        <v>0</v>
      </c>
      <c r="Q35" s="39"/>
      <c r="R35" s="39"/>
      <c r="S35" s="39"/>
      <c r="T35" s="39"/>
      <c r="U35" s="39"/>
      <c r="V35" s="14"/>
      <c r="X35" s="126"/>
    </row>
    <row r="36" spans="1:24" s="2" customFormat="1" ht="18" customHeight="1">
      <c r="A36" s="14"/>
      <c r="B36" s="272"/>
      <c r="C36" s="269"/>
      <c r="D36" s="133">
        <v>12</v>
      </c>
      <c r="E36" s="1" t="s">
        <v>121</v>
      </c>
      <c r="F36" s="33"/>
      <c r="G36" s="67">
        <f t="shared" si="2"/>
        <v>0</v>
      </c>
      <c r="H36" s="101" t="s">
        <v>78</v>
      </c>
      <c r="I36" s="25">
        <f t="shared" si="3"/>
        <v>0</v>
      </c>
      <c r="J36" s="39"/>
      <c r="K36" s="39"/>
      <c r="L36" s="39"/>
      <c r="M36" s="39"/>
      <c r="N36" s="39"/>
      <c r="O36" s="101" t="s">
        <v>75</v>
      </c>
      <c r="P36" s="25">
        <f t="shared" si="4"/>
        <v>0</v>
      </c>
      <c r="Q36" s="39"/>
      <c r="R36" s="39"/>
      <c r="S36" s="39"/>
      <c r="T36" s="39"/>
      <c r="U36" s="39"/>
      <c r="V36" s="14"/>
    </row>
    <row r="37" spans="1:24" s="2" customFormat="1" ht="18" customHeight="1">
      <c r="A37" s="14"/>
      <c r="B37" s="272"/>
      <c r="C37" s="14"/>
      <c r="D37" s="14"/>
      <c r="E37" s="9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4" s="2" customFormat="1" ht="18" customHeight="1">
      <c r="A38" s="14"/>
      <c r="B38" s="272"/>
      <c r="C38" s="40"/>
      <c r="D38" s="30"/>
      <c r="E38" s="40"/>
      <c r="F38" s="30"/>
      <c r="G38" s="40"/>
      <c r="H38" s="30"/>
      <c r="I38" s="40"/>
      <c r="J38" s="30"/>
      <c r="K38" s="40"/>
      <c r="L38" s="30"/>
      <c r="M38" s="40"/>
      <c r="N38" s="30"/>
      <c r="O38" s="40"/>
      <c r="P38" s="30"/>
      <c r="Q38" s="40"/>
      <c r="R38" s="30"/>
      <c r="S38" s="40"/>
      <c r="T38" s="30"/>
      <c r="U38" s="40"/>
      <c r="V38" s="14"/>
    </row>
    <row r="39" spans="1:24" s="2" customFormat="1" ht="18" customHeight="1">
      <c r="A39" s="14"/>
      <c r="B39" s="27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4"/>
    </row>
    <row r="40" spans="1:24" s="2" customFormat="1" ht="18" customHeight="1">
      <c r="A40" s="14"/>
      <c r="B40" s="272"/>
      <c r="C40" s="269" t="s">
        <v>33</v>
      </c>
      <c r="D40" s="257" t="s">
        <v>143</v>
      </c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8"/>
      <c r="Q40" s="16"/>
      <c r="R40" s="16"/>
      <c r="S40" s="16"/>
      <c r="T40" s="16"/>
      <c r="U40" s="84"/>
      <c r="V40" s="16"/>
    </row>
    <row r="41" spans="1:24" s="2" customFormat="1" ht="18" customHeight="1">
      <c r="A41" s="14"/>
      <c r="B41" s="272"/>
      <c r="C41" s="269"/>
      <c r="D41" s="231" t="s">
        <v>1</v>
      </c>
      <c r="E41" s="256" t="s">
        <v>14</v>
      </c>
      <c r="F41" s="212" t="s">
        <v>144</v>
      </c>
      <c r="G41" s="256"/>
      <c r="H41" s="280" t="s">
        <v>3</v>
      </c>
      <c r="I41" s="273" t="s">
        <v>83</v>
      </c>
      <c r="J41" s="273"/>
      <c r="K41" s="246" t="s">
        <v>145</v>
      </c>
      <c r="L41" s="247"/>
      <c r="M41" s="212" t="s">
        <v>0</v>
      </c>
      <c r="N41" s="212"/>
      <c r="O41" s="265" t="s">
        <v>11</v>
      </c>
      <c r="P41" s="265"/>
      <c r="Q41" s="279" t="s">
        <v>27</v>
      </c>
      <c r="R41" s="268" t="s">
        <v>65</v>
      </c>
      <c r="S41" s="16"/>
      <c r="T41" s="16"/>
      <c r="U41" s="85"/>
      <c r="V41" s="16"/>
    </row>
    <row r="42" spans="1:24" s="2" customFormat="1" ht="18" customHeight="1">
      <c r="A42" s="14"/>
      <c r="B42" s="272"/>
      <c r="C42" s="269"/>
      <c r="D42" s="231"/>
      <c r="E42" s="256"/>
      <c r="F42" s="256"/>
      <c r="G42" s="256"/>
      <c r="H42" s="280"/>
      <c r="I42" s="136" t="s">
        <v>81</v>
      </c>
      <c r="J42" s="136" t="s">
        <v>82</v>
      </c>
      <c r="K42" s="248"/>
      <c r="L42" s="249"/>
      <c r="M42" s="212"/>
      <c r="N42" s="212"/>
      <c r="O42" s="265"/>
      <c r="P42" s="265"/>
      <c r="Q42" s="279"/>
      <c r="R42" s="268"/>
      <c r="S42" s="16"/>
      <c r="T42" s="16"/>
      <c r="U42" s="86"/>
      <c r="V42" s="16"/>
    </row>
    <row r="43" spans="1:24" s="2" customFormat="1" ht="18" customHeight="1">
      <c r="A43" s="14"/>
      <c r="B43" s="272"/>
      <c r="C43" s="269"/>
      <c r="D43" s="133">
        <v>1</v>
      </c>
      <c r="E43" s="1" t="s">
        <v>96</v>
      </c>
      <c r="F43" s="243" t="s">
        <v>61</v>
      </c>
      <c r="G43" s="244"/>
      <c r="H43" s="29"/>
      <c r="I43" s="89"/>
      <c r="J43" s="89"/>
      <c r="K43" s="243" t="s">
        <v>35</v>
      </c>
      <c r="L43" s="244"/>
      <c r="M43" s="243" t="s">
        <v>120</v>
      </c>
      <c r="N43" s="244"/>
      <c r="O43" s="243" t="s">
        <v>87</v>
      </c>
      <c r="P43" s="244"/>
      <c r="Q43" s="32" t="s">
        <v>99</v>
      </c>
      <c r="R43" s="119"/>
      <c r="S43" s="16"/>
      <c r="T43" s="16"/>
      <c r="U43" s="16"/>
      <c r="V43" s="16"/>
    </row>
    <row r="44" spans="1:24" s="2" customFormat="1" ht="18" customHeight="1">
      <c r="A44" s="14"/>
      <c r="B44" s="272"/>
      <c r="C44" s="269"/>
      <c r="D44" s="133">
        <v>2</v>
      </c>
      <c r="E44" s="1" t="s">
        <v>97</v>
      </c>
      <c r="F44" s="243" t="s">
        <v>94</v>
      </c>
      <c r="G44" s="244"/>
      <c r="H44" s="29"/>
      <c r="I44" s="98">
        <f t="shared" ref="I44:I54" si="5">H44-$H$43</f>
        <v>0</v>
      </c>
      <c r="J44" s="102"/>
      <c r="K44" s="243" t="s">
        <v>61</v>
      </c>
      <c r="L44" s="244"/>
      <c r="M44" s="243" t="s">
        <v>120</v>
      </c>
      <c r="N44" s="244"/>
      <c r="O44" s="243" t="s">
        <v>98</v>
      </c>
      <c r="P44" s="244"/>
      <c r="Q44" s="32" t="s">
        <v>99</v>
      </c>
      <c r="R44" s="119"/>
      <c r="S44" s="16"/>
      <c r="T44" s="60">
        <v>1</v>
      </c>
      <c r="U44" s="16"/>
      <c r="V44" s="16"/>
    </row>
    <row r="45" spans="1:24" s="2" customFormat="1" ht="18" customHeight="1">
      <c r="A45" s="14"/>
      <c r="B45" s="272"/>
      <c r="C45" s="269"/>
      <c r="D45" s="133">
        <v>3</v>
      </c>
      <c r="E45" s="53" t="s">
        <v>117</v>
      </c>
      <c r="F45" s="243" t="s">
        <v>85</v>
      </c>
      <c r="G45" s="244"/>
      <c r="H45" s="29"/>
      <c r="I45" s="98">
        <f t="shared" si="5"/>
        <v>0</v>
      </c>
      <c r="J45" s="98">
        <f>H45-H44</f>
        <v>0</v>
      </c>
      <c r="K45" s="243" t="s">
        <v>36</v>
      </c>
      <c r="L45" s="244"/>
      <c r="M45" s="243" t="s">
        <v>58</v>
      </c>
      <c r="N45" s="244"/>
      <c r="O45" s="243" t="s">
        <v>124</v>
      </c>
      <c r="P45" s="244"/>
      <c r="Q45" s="32" t="s">
        <v>99</v>
      </c>
      <c r="R45" s="119"/>
      <c r="S45" s="16"/>
      <c r="T45" s="61">
        <v>2</v>
      </c>
      <c r="U45" s="16"/>
      <c r="V45" s="16"/>
    </row>
    <row r="46" spans="1:24" s="2" customFormat="1" ht="18" customHeight="1">
      <c r="A46" s="14"/>
      <c r="B46" s="272"/>
      <c r="C46" s="269"/>
      <c r="D46" s="133">
        <v>4</v>
      </c>
      <c r="E46" s="1" t="s">
        <v>122</v>
      </c>
      <c r="F46" s="243" t="s">
        <v>104</v>
      </c>
      <c r="G46" s="244"/>
      <c r="H46" s="29"/>
      <c r="I46" s="98">
        <f t="shared" si="5"/>
        <v>0</v>
      </c>
      <c r="J46" s="98">
        <f t="shared" ref="J46:J54" si="6">H46-H45</f>
        <v>0</v>
      </c>
      <c r="K46" s="243" t="s">
        <v>63</v>
      </c>
      <c r="L46" s="244"/>
      <c r="M46" s="243" t="s">
        <v>58</v>
      </c>
      <c r="N46" s="244"/>
      <c r="O46" s="243" t="s">
        <v>107</v>
      </c>
      <c r="P46" s="244"/>
      <c r="Q46" s="32" t="s">
        <v>101</v>
      </c>
      <c r="R46" s="119"/>
      <c r="S46" s="16"/>
      <c r="T46" s="62">
        <v>3</v>
      </c>
      <c r="U46" s="16"/>
      <c r="V46" s="16"/>
    </row>
    <row r="47" spans="1:24" s="2" customFormat="1" ht="18" customHeight="1">
      <c r="A47" s="14"/>
      <c r="B47" s="272"/>
      <c r="C47" s="269"/>
      <c r="D47" s="133">
        <v>5</v>
      </c>
      <c r="E47" s="1" t="s">
        <v>138</v>
      </c>
      <c r="F47" s="243" t="s">
        <v>135</v>
      </c>
      <c r="G47" s="244"/>
      <c r="H47" s="29"/>
      <c r="I47" s="98">
        <f t="shared" si="5"/>
        <v>0</v>
      </c>
      <c r="J47" s="98">
        <f t="shared" si="6"/>
        <v>0</v>
      </c>
      <c r="K47" s="243" t="s">
        <v>119</v>
      </c>
      <c r="L47" s="244"/>
      <c r="M47" s="243" t="s">
        <v>147</v>
      </c>
      <c r="N47" s="244"/>
      <c r="O47" s="243" t="s">
        <v>98</v>
      </c>
      <c r="P47" s="244"/>
      <c r="Q47" s="32" t="s">
        <v>101</v>
      </c>
      <c r="R47" s="119"/>
      <c r="S47" s="14"/>
      <c r="T47" s="63">
        <v>4</v>
      </c>
      <c r="U47" s="14"/>
      <c r="V47" s="14"/>
    </row>
    <row r="48" spans="1:24" s="2" customFormat="1" ht="18" customHeight="1">
      <c r="A48" s="14"/>
      <c r="B48" s="272"/>
      <c r="C48" s="269"/>
      <c r="D48" s="133">
        <v>6</v>
      </c>
      <c r="E48" s="106" t="s">
        <v>127</v>
      </c>
      <c r="F48" s="243" t="s">
        <v>119</v>
      </c>
      <c r="G48" s="244"/>
      <c r="H48" s="105"/>
      <c r="I48" s="99">
        <f t="shared" si="5"/>
        <v>0</v>
      </c>
      <c r="J48" s="99">
        <f t="shared" si="6"/>
        <v>0</v>
      </c>
      <c r="K48" s="243" t="s">
        <v>109</v>
      </c>
      <c r="L48" s="244"/>
      <c r="M48" s="243" t="s">
        <v>89</v>
      </c>
      <c r="N48" s="244"/>
      <c r="O48" s="243" t="s">
        <v>98</v>
      </c>
      <c r="P48" s="244"/>
      <c r="Q48" s="32" t="s">
        <v>101</v>
      </c>
      <c r="R48" s="119"/>
      <c r="S48" s="14"/>
      <c r="T48" s="64">
        <v>5</v>
      </c>
      <c r="U48" s="14"/>
      <c r="V48" s="14"/>
    </row>
    <row r="49" spans="1:22" s="2" customFormat="1" ht="18" customHeight="1">
      <c r="A49" s="14"/>
      <c r="B49" s="272"/>
      <c r="C49" s="269"/>
      <c r="D49" s="133">
        <v>7</v>
      </c>
      <c r="E49" s="1" t="s">
        <v>129</v>
      </c>
      <c r="F49" s="243" t="s">
        <v>63</v>
      </c>
      <c r="G49" s="244"/>
      <c r="H49" s="29"/>
      <c r="I49" s="98">
        <f t="shared" si="5"/>
        <v>0</v>
      </c>
      <c r="J49" s="98">
        <f t="shared" si="6"/>
        <v>0</v>
      </c>
      <c r="K49" s="243" t="s">
        <v>103</v>
      </c>
      <c r="L49" s="244"/>
      <c r="M49" s="243" t="s">
        <v>136</v>
      </c>
      <c r="N49" s="244"/>
      <c r="O49" s="243" t="s">
        <v>98</v>
      </c>
      <c r="P49" s="244"/>
      <c r="Q49" s="32" t="s">
        <v>101</v>
      </c>
      <c r="R49" s="119"/>
      <c r="S49" s="14"/>
      <c r="T49" s="65">
        <v>6</v>
      </c>
      <c r="U49" s="14"/>
      <c r="V49" s="14"/>
    </row>
    <row r="50" spans="1:22" s="2" customFormat="1" ht="18" customHeight="1">
      <c r="A50" s="14"/>
      <c r="B50" s="272"/>
      <c r="C50" s="269"/>
      <c r="D50" s="133">
        <v>8</v>
      </c>
      <c r="E50" s="1" t="s">
        <v>111</v>
      </c>
      <c r="F50" s="243" t="s">
        <v>2</v>
      </c>
      <c r="G50" s="244"/>
      <c r="H50" s="29"/>
      <c r="I50" s="98">
        <f t="shared" si="5"/>
        <v>0</v>
      </c>
      <c r="J50" s="98">
        <f t="shared" si="6"/>
        <v>0</v>
      </c>
      <c r="K50" s="243" t="s">
        <v>85</v>
      </c>
      <c r="L50" s="244"/>
      <c r="M50" s="243" t="s">
        <v>58</v>
      </c>
      <c r="N50" s="244"/>
      <c r="O50" s="243" t="s">
        <v>126</v>
      </c>
      <c r="P50" s="244"/>
      <c r="Q50" s="32" t="s">
        <v>100</v>
      </c>
      <c r="R50" s="119"/>
      <c r="S50" s="14"/>
      <c r="T50" s="14"/>
      <c r="U50" s="14"/>
      <c r="V50" s="14"/>
    </row>
    <row r="51" spans="1:22" s="2" customFormat="1" ht="18" customHeight="1">
      <c r="A51" s="14"/>
      <c r="B51" s="272"/>
      <c r="C51" s="269"/>
      <c r="D51" s="133">
        <v>9</v>
      </c>
      <c r="E51" s="1" t="s">
        <v>114</v>
      </c>
      <c r="F51" s="243" t="s">
        <v>109</v>
      </c>
      <c r="G51" s="244"/>
      <c r="H51" s="29"/>
      <c r="I51" s="98">
        <f t="shared" si="5"/>
        <v>0</v>
      </c>
      <c r="J51" s="98">
        <f t="shared" si="6"/>
        <v>0</v>
      </c>
      <c r="K51" s="243" t="s">
        <v>128</v>
      </c>
      <c r="L51" s="244"/>
      <c r="M51" s="243" t="s">
        <v>89</v>
      </c>
      <c r="N51" s="244"/>
      <c r="O51" s="243" t="s">
        <v>107</v>
      </c>
      <c r="P51" s="244"/>
      <c r="Q51" s="32" t="s">
        <v>101</v>
      </c>
      <c r="R51" s="119"/>
      <c r="S51" s="14"/>
      <c r="T51" s="14"/>
      <c r="U51" s="14"/>
      <c r="V51" s="14"/>
    </row>
    <row r="52" spans="1:22" s="2" customFormat="1" ht="18" customHeight="1">
      <c r="A52" s="14"/>
      <c r="B52" s="272"/>
      <c r="C52" s="269"/>
      <c r="D52" s="133">
        <v>10</v>
      </c>
      <c r="E52" s="53" t="s">
        <v>139</v>
      </c>
      <c r="F52" s="243" t="s">
        <v>36</v>
      </c>
      <c r="G52" s="244"/>
      <c r="H52" s="29"/>
      <c r="I52" s="98">
        <f t="shared" si="5"/>
        <v>0</v>
      </c>
      <c r="J52" s="98">
        <f t="shared" si="6"/>
        <v>0</v>
      </c>
      <c r="K52" s="243" t="s">
        <v>94</v>
      </c>
      <c r="L52" s="244"/>
      <c r="M52" s="243" t="s">
        <v>89</v>
      </c>
      <c r="N52" s="244"/>
      <c r="O52" s="243" t="s">
        <v>98</v>
      </c>
      <c r="P52" s="244"/>
      <c r="Q52" s="32" t="s">
        <v>99</v>
      </c>
      <c r="R52" s="119"/>
      <c r="S52" s="14"/>
      <c r="T52" s="14"/>
      <c r="U52" s="14"/>
      <c r="V52" s="14"/>
    </row>
    <row r="53" spans="1:22" s="2" customFormat="1" ht="18" customHeight="1">
      <c r="A53" s="14"/>
      <c r="B53" s="272"/>
      <c r="C53" s="269"/>
      <c r="D53" s="133">
        <v>11</v>
      </c>
      <c r="E53" s="53" t="s">
        <v>116</v>
      </c>
      <c r="F53" s="243" t="s">
        <v>128</v>
      </c>
      <c r="G53" s="244"/>
      <c r="H53" s="29"/>
      <c r="I53" s="98">
        <f t="shared" si="5"/>
        <v>0</v>
      </c>
      <c r="J53" s="98">
        <f t="shared" si="6"/>
        <v>0</v>
      </c>
      <c r="K53" s="243" t="s">
        <v>2</v>
      </c>
      <c r="L53" s="244"/>
      <c r="M53" s="243" t="s">
        <v>57</v>
      </c>
      <c r="N53" s="244"/>
      <c r="O53" s="243" t="s">
        <v>125</v>
      </c>
      <c r="P53" s="244"/>
      <c r="Q53" s="32" t="s">
        <v>101</v>
      </c>
      <c r="R53" s="119"/>
      <c r="S53" s="14"/>
      <c r="T53" s="14"/>
      <c r="U53" s="14"/>
      <c r="V53" s="14"/>
    </row>
    <row r="54" spans="1:22" s="2" customFormat="1" ht="18" customHeight="1">
      <c r="A54" s="14"/>
      <c r="B54" s="272"/>
      <c r="C54" s="269"/>
      <c r="D54" s="133">
        <v>12</v>
      </c>
      <c r="E54" s="1" t="s">
        <v>121</v>
      </c>
      <c r="F54" s="243" t="s">
        <v>103</v>
      </c>
      <c r="G54" s="244"/>
      <c r="H54" s="29"/>
      <c r="I54" s="98">
        <f t="shared" si="5"/>
        <v>0</v>
      </c>
      <c r="J54" s="98">
        <f t="shared" si="6"/>
        <v>0</v>
      </c>
      <c r="K54" s="243" t="s">
        <v>104</v>
      </c>
      <c r="L54" s="244"/>
      <c r="M54" s="243" t="s">
        <v>123</v>
      </c>
      <c r="N54" s="244"/>
      <c r="O54" s="243" t="s">
        <v>126</v>
      </c>
      <c r="P54" s="244"/>
      <c r="Q54" s="32" t="s">
        <v>101</v>
      </c>
      <c r="R54" s="119"/>
      <c r="S54" s="14"/>
      <c r="T54" s="14"/>
      <c r="U54" s="14"/>
      <c r="V54" s="14"/>
    </row>
    <row r="55" spans="1:22" s="2" customFormat="1" ht="18" customHeight="1">
      <c r="A55" s="5"/>
      <c r="B55" s="272"/>
      <c r="C55" s="269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4"/>
    </row>
    <row r="56" spans="1:22" s="2" customFormat="1" ht="18" customHeight="1">
      <c r="A56" s="14"/>
      <c r="B56" s="272"/>
      <c r="C56" s="269"/>
      <c r="D56" s="257" t="s">
        <v>21</v>
      </c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74"/>
      <c r="V56" s="14"/>
    </row>
    <row r="57" spans="1:22" s="2" customFormat="1" ht="18" customHeight="1">
      <c r="A57" s="14"/>
      <c r="B57" s="272"/>
      <c r="C57" s="269"/>
      <c r="D57" s="231" t="s">
        <v>1</v>
      </c>
      <c r="E57" s="256" t="s">
        <v>14</v>
      </c>
      <c r="F57" s="263" t="s">
        <v>4</v>
      </c>
      <c r="G57" s="281" t="s">
        <v>18</v>
      </c>
      <c r="H57" s="260" t="s">
        <v>15</v>
      </c>
      <c r="I57" s="261"/>
      <c r="J57" s="261"/>
      <c r="K57" s="261"/>
      <c r="L57" s="261"/>
      <c r="M57" s="261"/>
      <c r="N57" s="262"/>
      <c r="O57" s="260" t="s">
        <v>16</v>
      </c>
      <c r="P57" s="261"/>
      <c r="Q57" s="261"/>
      <c r="R57" s="261"/>
      <c r="S57" s="261"/>
      <c r="T57" s="261"/>
      <c r="U57" s="262"/>
      <c r="V57" s="14"/>
    </row>
    <row r="58" spans="1:22" s="2" customFormat="1" ht="18" customHeight="1">
      <c r="A58" s="14"/>
      <c r="B58" s="272"/>
      <c r="C58" s="269"/>
      <c r="D58" s="231"/>
      <c r="E58" s="256"/>
      <c r="F58" s="264"/>
      <c r="G58" s="281"/>
      <c r="H58" s="90" t="s">
        <v>66</v>
      </c>
      <c r="I58" s="31" t="s">
        <v>17</v>
      </c>
      <c r="J58" s="22">
        <v>1</v>
      </c>
      <c r="K58" s="19">
        <v>2</v>
      </c>
      <c r="L58" s="20">
        <v>3</v>
      </c>
      <c r="M58" s="21">
        <v>4</v>
      </c>
      <c r="N58" s="26">
        <v>5</v>
      </c>
      <c r="O58" s="90" t="s">
        <v>66</v>
      </c>
      <c r="P58" s="31" t="s">
        <v>17</v>
      </c>
      <c r="Q58" s="22">
        <v>1</v>
      </c>
      <c r="R58" s="19">
        <v>2</v>
      </c>
      <c r="S58" s="20">
        <v>3</v>
      </c>
      <c r="T58" s="21">
        <v>4</v>
      </c>
      <c r="U58" s="26">
        <v>5</v>
      </c>
      <c r="V58" s="14"/>
    </row>
    <row r="59" spans="1:22" s="2" customFormat="1" ht="18" customHeight="1">
      <c r="A59" s="14"/>
      <c r="B59" s="272"/>
      <c r="C59" s="269"/>
      <c r="D59" s="133">
        <v>1</v>
      </c>
      <c r="E59" s="1" t="s">
        <v>97</v>
      </c>
      <c r="F59" s="33"/>
      <c r="G59" s="67">
        <f t="shared" ref="G59:G70" si="7">I59+P59</f>
        <v>0</v>
      </c>
      <c r="H59" s="101" t="s">
        <v>130</v>
      </c>
      <c r="I59" s="25">
        <f t="shared" ref="I59:I70" si="8">SUM(J59:N59)</f>
        <v>0</v>
      </c>
      <c r="J59" s="39"/>
      <c r="K59" s="39"/>
      <c r="L59" s="39"/>
      <c r="M59" s="39"/>
      <c r="N59" s="39"/>
      <c r="O59" s="101" t="s">
        <v>69</v>
      </c>
      <c r="P59" s="25">
        <f t="shared" ref="P59:P70" si="9">SUM(Q59:U59)</f>
        <v>0</v>
      </c>
      <c r="Q59" s="39"/>
      <c r="R59" s="39"/>
      <c r="S59" s="39"/>
      <c r="T59" s="39"/>
      <c r="U59" s="39"/>
      <c r="V59" s="14"/>
    </row>
    <row r="60" spans="1:22" s="2" customFormat="1" ht="18" customHeight="1">
      <c r="A60" s="14"/>
      <c r="B60" s="272"/>
      <c r="C60" s="269"/>
      <c r="D60" s="133">
        <v>2</v>
      </c>
      <c r="E60" s="1" t="s">
        <v>96</v>
      </c>
      <c r="F60" s="33"/>
      <c r="G60" s="67">
        <f t="shared" si="7"/>
        <v>0</v>
      </c>
      <c r="H60" s="101" t="s">
        <v>69</v>
      </c>
      <c r="I60" s="25">
        <f t="shared" si="8"/>
        <v>0</v>
      </c>
      <c r="J60" s="39"/>
      <c r="K60" s="39"/>
      <c r="L60" s="39"/>
      <c r="M60" s="39"/>
      <c r="N60" s="39"/>
      <c r="O60" s="101" t="s">
        <v>68</v>
      </c>
      <c r="P60" s="25">
        <f t="shared" si="9"/>
        <v>0</v>
      </c>
      <c r="Q60" s="39"/>
      <c r="R60" s="39"/>
      <c r="S60" s="39"/>
      <c r="T60" s="39"/>
      <c r="U60" s="39"/>
      <c r="V60" s="14"/>
    </row>
    <row r="61" spans="1:22" s="2" customFormat="1" ht="18" customHeight="1">
      <c r="A61" s="14"/>
      <c r="B61" s="272"/>
      <c r="C61" s="269"/>
      <c r="D61" s="133">
        <v>3</v>
      </c>
      <c r="E61" s="53" t="s">
        <v>139</v>
      </c>
      <c r="F61" s="33"/>
      <c r="G61" s="67">
        <f t="shared" si="7"/>
        <v>0</v>
      </c>
      <c r="H61" s="101" t="s">
        <v>72</v>
      </c>
      <c r="I61" s="25">
        <f t="shared" si="8"/>
        <v>0</v>
      </c>
      <c r="J61" s="39"/>
      <c r="K61" s="39"/>
      <c r="L61" s="39"/>
      <c r="M61" s="39"/>
      <c r="N61" s="39"/>
      <c r="O61" s="101" t="s">
        <v>130</v>
      </c>
      <c r="P61" s="25">
        <f t="shared" si="9"/>
        <v>0</v>
      </c>
      <c r="Q61" s="39"/>
      <c r="R61" s="39"/>
      <c r="S61" s="39"/>
      <c r="T61" s="39"/>
      <c r="U61" s="39"/>
      <c r="V61" s="14"/>
    </row>
    <row r="62" spans="1:22" s="2" customFormat="1" ht="18" customHeight="1">
      <c r="A62" s="14"/>
      <c r="B62" s="272"/>
      <c r="C62" s="269"/>
      <c r="D62" s="133">
        <v>4</v>
      </c>
      <c r="E62" s="1" t="s">
        <v>111</v>
      </c>
      <c r="F62" s="33"/>
      <c r="G62" s="67">
        <f t="shared" si="7"/>
        <v>0</v>
      </c>
      <c r="H62" s="101" t="s">
        <v>71</v>
      </c>
      <c r="I62" s="25">
        <f t="shared" si="8"/>
        <v>0</v>
      </c>
      <c r="J62" s="39"/>
      <c r="K62" s="39"/>
      <c r="L62" s="39"/>
      <c r="M62" s="39"/>
      <c r="N62" s="39"/>
      <c r="O62" s="101" t="s">
        <v>76</v>
      </c>
      <c r="P62" s="25">
        <f t="shared" si="9"/>
        <v>0</v>
      </c>
      <c r="Q62" s="39"/>
      <c r="R62" s="39"/>
      <c r="S62" s="39"/>
      <c r="T62" s="39"/>
      <c r="U62" s="39"/>
      <c r="V62" s="14"/>
    </row>
    <row r="63" spans="1:22" s="2" customFormat="1" ht="18" customHeight="1">
      <c r="A63" s="14"/>
      <c r="B63" s="272"/>
      <c r="C63" s="269"/>
      <c r="D63" s="133">
        <v>5</v>
      </c>
      <c r="E63" s="1" t="s">
        <v>117</v>
      </c>
      <c r="F63" s="33"/>
      <c r="G63" s="67">
        <f t="shared" si="7"/>
        <v>0</v>
      </c>
      <c r="H63" s="101" t="s">
        <v>76</v>
      </c>
      <c r="I63" s="25">
        <f t="shared" si="8"/>
        <v>0</v>
      </c>
      <c r="J63" s="39"/>
      <c r="K63" s="39"/>
      <c r="L63" s="39"/>
      <c r="M63" s="132"/>
      <c r="N63" s="132"/>
      <c r="O63" s="101" t="s">
        <v>72</v>
      </c>
      <c r="P63" s="25">
        <f t="shared" si="9"/>
        <v>0</v>
      </c>
      <c r="Q63" s="39"/>
      <c r="R63" s="39"/>
      <c r="S63" s="39"/>
      <c r="T63" s="39"/>
      <c r="U63" s="39"/>
      <c r="V63" s="14"/>
    </row>
    <row r="64" spans="1:22" s="2" customFormat="1" ht="18" customHeight="1">
      <c r="A64" s="14"/>
      <c r="B64" s="272"/>
      <c r="C64" s="269"/>
      <c r="D64" s="133">
        <v>6</v>
      </c>
      <c r="E64" s="1" t="s">
        <v>138</v>
      </c>
      <c r="F64" s="33"/>
      <c r="G64" s="67">
        <f t="shared" si="7"/>
        <v>0</v>
      </c>
      <c r="H64" s="101" t="s">
        <v>142</v>
      </c>
      <c r="I64" s="25">
        <f t="shared" si="8"/>
        <v>0</v>
      </c>
      <c r="J64" s="39"/>
      <c r="K64" s="39"/>
      <c r="L64" s="39"/>
      <c r="M64" s="39"/>
      <c r="N64" s="39"/>
      <c r="O64" s="101" t="s">
        <v>131</v>
      </c>
      <c r="P64" s="25">
        <f t="shared" si="9"/>
        <v>0</v>
      </c>
      <c r="Q64" s="39"/>
      <c r="R64" s="39"/>
      <c r="S64" s="39"/>
      <c r="T64" s="39"/>
      <c r="U64" s="39"/>
      <c r="V64" s="14"/>
    </row>
    <row r="65" spans="1:27" s="2" customFormat="1" ht="18" customHeight="1">
      <c r="A65" s="14"/>
      <c r="B65" s="272"/>
      <c r="C65" s="269"/>
      <c r="D65" s="133">
        <v>7</v>
      </c>
      <c r="E65" s="1" t="s">
        <v>122</v>
      </c>
      <c r="F65" s="33"/>
      <c r="G65" s="67">
        <f t="shared" si="7"/>
        <v>0</v>
      </c>
      <c r="H65" s="101" t="s">
        <v>78</v>
      </c>
      <c r="I65" s="25">
        <f t="shared" si="8"/>
        <v>0</v>
      </c>
      <c r="J65" s="39"/>
      <c r="K65" s="39"/>
      <c r="L65" s="39"/>
      <c r="M65" s="39"/>
      <c r="N65" s="39"/>
      <c r="O65" s="101" t="s">
        <v>80</v>
      </c>
      <c r="P65" s="25">
        <f t="shared" si="9"/>
        <v>0</v>
      </c>
      <c r="Q65" s="39"/>
      <c r="R65" s="39"/>
      <c r="S65" s="39"/>
      <c r="T65" s="39"/>
      <c r="U65" s="39"/>
      <c r="V65" s="14"/>
    </row>
    <row r="66" spans="1:27" s="2" customFormat="1" ht="18" customHeight="1">
      <c r="A66" s="14"/>
      <c r="B66" s="272"/>
      <c r="C66" s="269"/>
      <c r="D66" s="133">
        <v>8</v>
      </c>
      <c r="E66" s="1" t="s">
        <v>129</v>
      </c>
      <c r="F66" s="33"/>
      <c r="G66" s="67">
        <f t="shared" si="7"/>
        <v>0</v>
      </c>
      <c r="H66" s="101" t="s">
        <v>80</v>
      </c>
      <c r="I66" s="25">
        <f t="shared" si="8"/>
        <v>0</v>
      </c>
      <c r="J66" s="39"/>
      <c r="K66" s="39"/>
      <c r="L66" s="39"/>
      <c r="M66" s="39"/>
      <c r="N66" s="39"/>
      <c r="O66" s="101" t="s">
        <v>75</v>
      </c>
      <c r="P66" s="25">
        <f t="shared" si="9"/>
        <v>0</v>
      </c>
      <c r="Q66" s="39"/>
      <c r="R66" s="39"/>
      <c r="S66" s="39"/>
      <c r="T66" s="39"/>
      <c r="U66" s="39"/>
      <c r="V66" s="14"/>
    </row>
    <row r="67" spans="1:27" s="2" customFormat="1" ht="18" customHeight="1">
      <c r="A67" s="14"/>
      <c r="B67" s="272"/>
      <c r="C67" s="269"/>
      <c r="D67" s="133">
        <v>9</v>
      </c>
      <c r="E67" s="106" t="s">
        <v>127</v>
      </c>
      <c r="F67" s="33"/>
      <c r="G67" s="67">
        <f t="shared" si="7"/>
        <v>0</v>
      </c>
      <c r="H67" s="101" t="s">
        <v>131</v>
      </c>
      <c r="I67" s="25">
        <f t="shared" si="8"/>
        <v>0</v>
      </c>
      <c r="J67" s="39"/>
      <c r="K67" s="39"/>
      <c r="L67" s="39"/>
      <c r="M67" s="39"/>
      <c r="N67" s="39"/>
      <c r="O67" s="101" t="s">
        <v>132</v>
      </c>
      <c r="P67" s="25">
        <f t="shared" si="9"/>
        <v>0</v>
      </c>
      <c r="Q67" s="39"/>
      <c r="R67" s="39"/>
      <c r="S67" s="39"/>
      <c r="T67" s="39"/>
      <c r="U67" s="39"/>
      <c r="V67" s="14"/>
    </row>
    <row r="68" spans="1:27" s="2" customFormat="1" ht="18" customHeight="1">
      <c r="A68" s="14"/>
      <c r="B68" s="272"/>
      <c r="C68" s="269"/>
      <c r="D68" s="133">
        <v>10</v>
      </c>
      <c r="E68" s="53" t="s">
        <v>114</v>
      </c>
      <c r="F68" s="33"/>
      <c r="G68" s="67">
        <f t="shared" si="7"/>
        <v>0</v>
      </c>
      <c r="H68" s="101" t="s">
        <v>132</v>
      </c>
      <c r="I68" s="25">
        <f t="shared" si="8"/>
        <v>0</v>
      </c>
      <c r="J68" s="39"/>
      <c r="K68" s="39"/>
      <c r="L68" s="39"/>
      <c r="M68" s="39"/>
      <c r="N68" s="39"/>
      <c r="O68" s="101" t="s">
        <v>133</v>
      </c>
      <c r="P68" s="25">
        <f>SUM(Q68:U68)</f>
        <v>0</v>
      </c>
      <c r="Q68" s="39"/>
      <c r="R68" s="39"/>
      <c r="S68" s="39"/>
      <c r="T68" s="39"/>
      <c r="U68" s="39"/>
      <c r="V68" s="14"/>
    </row>
    <row r="69" spans="1:27" s="2" customFormat="1" ht="18" customHeight="1">
      <c r="A69" s="14"/>
      <c r="B69" s="272"/>
      <c r="C69" s="269"/>
      <c r="D69" s="133">
        <v>11</v>
      </c>
      <c r="E69" s="53" t="s">
        <v>116</v>
      </c>
      <c r="F69" s="33"/>
      <c r="G69" s="67">
        <f t="shared" si="7"/>
        <v>0</v>
      </c>
      <c r="H69" s="101" t="s">
        <v>133</v>
      </c>
      <c r="I69" s="25">
        <f t="shared" si="8"/>
        <v>0</v>
      </c>
      <c r="J69" s="39"/>
      <c r="K69" s="39"/>
      <c r="L69" s="39"/>
      <c r="M69" s="39"/>
      <c r="N69" s="39"/>
      <c r="O69" s="101" t="s">
        <v>71</v>
      </c>
      <c r="P69" s="25">
        <f t="shared" si="9"/>
        <v>0</v>
      </c>
      <c r="Q69" s="39"/>
      <c r="R69" s="39"/>
      <c r="S69" s="39"/>
      <c r="T69" s="39"/>
      <c r="U69" s="39"/>
      <c r="V69" s="14"/>
    </row>
    <row r="70" spans="1:27" s="2" customFormat="1" ht="18" customHeight="1">
      <c r="A70" s="14"/>
      <c r="B70" s="272"/>
      <c r="C70" s="269"/>
      <c r="D70" s="133">
        <v>12</v>
      </c>
      <c r="E70" s="1" t="s">
        <v>121</v>
      </c>
      <c r="F70" s="33"/>
      <c r="G70" s="67">
        <f t="shared" si="7"/>
        <v>0</v>
      </c>
      <c r="H70" s="101" t="s">
        <v>75</v>
      </c>
      <c r="I70" s="25">
        <f t="shared" si="8"/>
        <v>0</v>
      </c>
      <c r="J70" s="39"/>
      <c r="K70" s="39"/>
      <c r="L70" s="39"/>
      <c r="M70" s="39"/>
      <c r="N70" s="39"/>
      <c r="O70" s="101" t="s">
        <v>78</v>
      </c>
      <c r="P70" s="25">
        <f t="shared" si="9"/>
        <v>0</v>
      </c>
      <c r="Q70" s="39"/>
      <c r="R70" s="39"/>
      <c r="S70" s="39"/>
      <c r="T70" s="39"/>
      <c r="U70" s="39"/>
      <c r="V70" s="14"/>
    </row>
    <row r="71" spans="1:27" s="2" customFormat="1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X71"/>
      <c r="Y71"/>
      <c r="Z71"/>
      <c r="AA71"/>
    </row>
  </sheetData>
  <mergeCells count="149">
    <mergeCell ref="Q7:Q8"/>
    <mergeCell ref="R7:R8"/>
    <mergeCell ref="B2:D2"/>
    <mergeCell ref="E2:S2"/>
    <mergeCell ref="T2:U2"/>
    <mergeCell ref="B6:B70"/>
    <mergeCell ref="C6:C36"/>
    <mergeCell ref="D6:Q6"/>
    <mergeCell ref="D7:D8"/>
    <mergeCell ref="E7:E8"/>
    <mergeCell ref="F7:G8"/>
    <mergeCell ref="H7:H8"/>
    <mergeCell ref="F9:G9"/>
    <mergeCell ref="K9:L9"/>
    <mergeCell ref="M9:N9"/>
    <mergeCell ref="O9:P9"/>
    <mergeCell ref="F10:G10"/>
    <mergeCell ref="K10:L10"/>
    <mergeCell ref="M10:N10"/>
    <mergeCell ref="O10:P10"/>
    <mergeCell ref="I7:J7"/>
    <mergeCell ref="K7:L8"/>
    <mergeCell ref="M7:N8"/>
    <mergeCell ref="O7:P8"/>
    <mergeCell ref="Z12:AA12"/>
    <mergeCell ref="F13:G13"/>
    <mergeCell ref="K13:L13"/>
    <mergeCell ref="M13:N13"/>
    <mergeCell ref="O13:P13"/>
    <mergeCell ref="Z13:AA13"/>
    <mergeCell ref="F11:G11"/>
    <mergeCell ref="K11:L11"/>
    <mergeCell ref="M11:N11"/>
    <mergeCell ref="O11:P11"/>
    <mergeCell ref="F12:G12"/>
    <mergeCell ref="K12:L12"/>
    <mergeCell ref="M12:N12"/>
    <mergeCell ref="O12:P12"/>
    <mergeCell ref="F14:G14"/>
    <mergeCell ref="K14:L14"/>
    <mergeCell ref="M14:N14"/>
    <mergeCell ref="O14:P14"/>
    <mergeCell ref="Z14:AA14"/>
    <mergeCell ref="F15:G15"/>
    <mergeCell ref="K15:L15"/>
    <mergeCell ref="M15:N15"/>
    <mergeCell ref="O15:P15"/>
    <mergeCell ref="Z15:AA15"/>
    <mergeCell ref="F16:G16"/>
    <mergeCell ref="K16:L16"/>
    <mergeCell ref="M16:N16"/>
    <mergeCell ref="O16:P16"/>
    <mergeCell ref="Z16:AA16"/>
    <mergeCell ref="F17:G17"/>
    <mergeCell ref="K17:L17"/>
    <mergeCell ref="M17:N17"/>
    <mergeCell ref="O17:P17"/>
    <mergeCell ref="Z17:AA17"/>
    <mergeCell ref="F20:G20"/>
    <mergeCell ref="K20:L20"/>
    <mergeCell ref="M20:N20"/>
    <mergeCell ref="O20:P20"/>
    <mergeCell ref="Z20:AA20"/>
    <mergeCell ref="Z21:AA21"/>
    <mergeCell ref="F18:G18"/>
    <mergeCell ref="K18:L18"/>
    <mergeCell ref="M18:N18"/>
    <mergeCell ref="O18:P18"/>
    <mergeCell ref="Z18:AA18"/>
    <mergeCell ref="F19:G19"/>
    <mergeCell ref="K19:L19"/>
    <mergeCell ref="M19:N19"/>
    <mergeCell ref="O19:P19"/>
    <mergeCell ref="D22:U22"/>
    <mergeCell ref="Z22:AA22"/>
    <mergeCell ref="D23:D24"/>
    <mergeCell ref="E23:E24"/>
    <mergeCell ref="F23:F24"/>
    <mergeCell ref="G23:G24"/>
    <mergeCell ref="H23:N23"/>
    <mergeCell ref="O23:U23"/>
    <mergeCell ref="Z23:AA23"/>
    <mergeCell ref="R41:R42"/>
    <mergeCell ref="F43:G43"/>
    <mergeCell ref="K43:L43"/>
    <mergeCell ref="M43:N43"/>
    <mergeCell ref="O43:P43"/>
    <mergeCell ref="C40:C70"/>
    <mergeCell ref="D40:P40"/>
    <mergeCell ref="D41:D42"/>
    <mergeCell ref="E41:E42"/>
    <mergeCell ref="F41:G42"/>
    <mergeCell ref="H41:H42"/>
    <mergeCell ref="I41:J41"/>
    <mergeCell ref="K41:L42"/>
    <mergeCell ref="M41:N42"/>
    <mergeCell ref="O41:P42"/>
    <mergeCell ref="F44:G44"/>
    <mergeCell ref="K44:L44"/>
    <mergeCell ref="M44:N44"/>
    <mergeCell ref="O44:P44"/>
    <mergeCell ref="F45:G45"/>
    <mergeCell ref="K45:L45"/>
    <mergeCell ref="M45:N45"/>
    <mergeCell ref="O45:P45"/>
    <mergeCell ref="Q41:Q42"/>
    <mergeCell ref="F48:G48"/>
    <mergeCell ref="K48:L48"/>
    <mergeCell ref="M48:N48"/>
    <mergeCell ref="O48:P48"/>
    <mergeCell ref="F49:G49"/>
    <mergeCell ref="K49:L49"/>
    <mergeCell ref="M49:N49"/>
    <mergeCell ref="O49:P49"/>
    <mergeCell ref="F46:G46"/>
    <mergeCell ref="K46:L46"/>
    <mergeCell ref="M46:N46"/>
    <mergeCell ref="O46:P46"/>
    <mergeCell ref="F47:G47"/>
    <mergeCell ref="K47:L47"/>
    <mergeCell ref="M47:N47"/>
    <mergeCell ref="O47:P47"/>
    <mergeCell ref="F52:G52"/>
    <mergeCell ref="K52:L52"/>
    <mergeCell ref="M52:N52"/>
    <mergeCell ref="O52:P52"/>
    <mergeCell ref="F53:G53"/>
    <mergeCell ref="K53:L53"/>
    <mergeCell ref="M53:N53"/>
    <mergeCell ref="O53:P53"/>
    <mergeCell ref="F50:G50"/>
    <mergeCell ref="K50:L50"/>
    <mergeCell ref="M50:N50"/>
    <mergeCell ref="O50:P50"/>
    <mergeCell ref="F51:G51"/>
    <mergeCell ref="K51:L51"/>
    <mergeCell ref="M51:N51"/>
    <mergeCell ref="O51:P51"/>
    <mergeCell ref="O57:U57"/>
    <mergeCell ref="F54:G54"/>
    <mergeCell ref="K54:L54"/>
    <mergeCell ref="M54:N54"/>
    <mergeCell ref="O54:P54"/>
    <mergeCell ref="D56:U56"/>
    <mergeCell ref="D57:D58"/>
    <mergeCell ref="E57:E58"/>
    <mergeCell ref="F57:F58"/>
    <mergeCell ref="G57:G58"/>
    <mergeCell ref="H57:N5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Gesamtwertung 23 24</vt:lpstr>
      <vt:lpstr>Lauf 1+2</vt:lpstr>
      <vt:lpstr>Lauf 3+4</vt:lpstr>
      <vt:lpstr>Lauf 5+6</vt:lpstr>
      <vt:lpstr>Lauf 7+8</vt:lpstr>
      <vt:lpstr>Lauf 9+10</vt:lpstr>
      <vt:lpstr>Finale</vt:lpstr>
      <vt:lpstr>Vorlage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Mayr</dc:creator>
  <cp:lastModifiedBy>DIETER</cp:lastModifiedBy>
  <cp:lastPrinted>2008-03-15T17:43:15Z</cp:lastPrinted>
  <dcterms:created xsi:type="dcterms:W3CDTF">2002-12-07T12:54:54Z</dcterms:created>
  <dcterms:modified xsi:type="dcterms:W3CDTF">2024-03-17T18:15:57Z</dcterms:modified>
</cp:coreProperties>
</file>